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0" r:id="rId1"/>
    <sheet name="L.3" sheetId="5" r:id="rId2"/>
    <sheet name="L.4" sheetId="4" r:id="rId3"/>
    <sheet name="C.3.1" sheetId="6" r:id="rId4"/>
    <sheet name="C.4.1" sheetId="7" r:id="rId5"/>
    <sheet name="C.3.2" sheetId="8" r:id="rId6"/>
    <sheet name="C.4.2" sheetId="9" r:id="rId7"/>
    <sheet name="B.1" sheetId="11" r:id="rId8"/>
    <sheet name="B.2" sheetId="12" r:id="rId9"/>
    <sheet name="B.2.1" sheetId="13" r:id="rId10"/>
    <sheet name="B.2.2" sheetId="14" r:id="rId11"/>
  </sheets>
  <definedNames>
    <definedName name="_xlnm._FilterDatabase" localSheetId="3" hidden="1">C.3.1!$Z$1:$Z$247</definedName>
    <definedName name="_xlnm._FilterDatabase" localSheetId="5" hidden="1">C.3.2!$Z$1:$Z$247</definedName>
    <definedName name="_xlnm._FilterDatabase" localSheetId="1" hidden="1">L.3!$Z$1:$Z$239</definedName>
    <definedName name="_xlnm.Print_Area" localSheetId="7">B.1!$A$1:$O$40</definedName>
  </definedNames>
  <calcPr calcId="145621"/>
</workbook>
</file>

<file path=xl/calcChain.xml><?xml version="1.0" encoding="utf-8"?>
<calcChain xmlns="http://schemas.openxmlformats.org/spreadsheetml/2006/main">
  <c r="M81" i="14" l="1"/>
  <c r="L81" i="14"/>
  <c r="K81" i="14"/>
  <c r="J81" i="14"/>
  <c r="J77" i="14" s="1"/>
  <c r="I81" i="14"/>
  <c r="H81" i="14"/>
  <c r="G81" i="14"/>
  <c r="F81" i="14"/>
  <c r="F77" i="14" s="1"/>
  <c r="E81" i="14"/>
  <c r="M78" i="14"/>
  <c r="L78" i="14"/>
  <c r="L77" i="14" s="1"/>
  <c r="K78" i="14"/>
  <c r="K77" i="14" s="1"/>
  <c r="J78" i="14"/>
  <c r="I78" i="14"/>
  <c r="H78" i="14"/>
  <c r="H77" i="14" s="1"/>
  <c r="G78" i="14"/>
  <c r="G77" i="14" s="1"/>
  <c r="F78" i="14"/>
  <c r="E78" i="14"/>
  <c r="M77" i="14"/>
  <c r="I77" i="14"/>
  <c r="E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J68" i="14"/>
  <c r="J64" i="14" s="1"/>
  <c r="I68" i="14"/>
  <c r="H68" i="14"/>
  <c r="G68" i="14"/>
  <c r="F68" i="14"/>
  <c r="F64" i="14" s="1"/>
  <c r="E68" i="14"/>
  <c r="M65" i="14"/>
  <c r="L65" i="14"/>
  <c r="L64" i="14" s="1"/>
  <c r="K65" i="14"/>
  <c r="K64" i="14" s="1"/>
  <c r="J65" i="14"/>
  <c r="I65" i="14"/>
  <c r="H65" i="14"/>
  <c r="H64" i="14" s="1"/>
  <c r="G65" i="14"/>
  <c r="G64" i="14" s="1"/>
  <c r="F65" i="14"/>
  <c r="E65" i="14"/>
  <c r="M64" i="14"/>
  <c r="I64" i="14"/>
  <c r="E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J56" i="14"/>
  <c r="J52" i="14" s="1"/>
  <c r="J51" i="14" s="1"/>
  <c r="I56" i="14"/>
  <c r="H56" i="14"/>
  <c r="G56" i="14"/>
  <c r="F56" i="14"/>
  <c r="F52" i="14" s="1"/>
  <c r="F51" i="14" s="1"/>
  <c r="E56" i="14"/>
  <c r="M53" i="14"/>
  <c r="L53" i="14"/>
  <c r="L52" i="14" s="1"/>
  <c r="L51" i="14" s="1"/>
  <c r="K53" i="14"/>
  <c r="K52" i="14" s="1"/>
  <c r="K51" i="14" s="1"/>
  <c r="J53" i="14"/>
  <c r="I53" i="14"/>
  <c r="H53" i="14"/>
  <c r="H52" i="14" s="1"/>
  <c r="H51" i="14" s="1"/>
  <c r="G53" i="14"/>
  <c r="G52" i="14" s="1"/>
  <c r="G51" i="14" s="1"/>
  <c r="F53" i="14"/>
  <c r="E53" i="14"/>
  <c r="M52" i="14"/>
  <c r="M51" i="14" s="1"/>
  <c r="I52" i="14"/>
  <c r="I51" i="14" s="1"/>
  <c r="E52" i="14"/>
  <c r="E51" i="14" s="1"/>
  <c r="M47" i="14"/>
  <c r="L47" i="14"/>
  <c r="K47" i="14"/>
  <c r="J47" i="14"/>
  <c r="I47" i="14"/>
  <c r="H47" i="14"/>
  <c r="G47" i="14"/>
  <c r="F47" i="14"/>
  <c r="E47" i="14"/>
  <c r="M8" i="14"/>
  <c r="L8" i="14"/>
  <c r="K8" i="14"/>
  <c r="K4" i="14" s="1"/>
  <c r="J8" i="14"/>
  <c r="I8" i="14"/>
  <c r="H8" i="14"/>
  <c r="G8" i="14"/>
  <c r="G4" i="14" s="1"/>
  <c r="F8" i="14"/>
  <c r="E8" i="14"/>
  <c r="M5" i="14"/>
  <c r="M4" i="14" s="1"/>
  <c r="M92" i="14" s="1"/>
  <c r="L5" i="14"/>
  <c r="L4" i="14" s="1"/>
  <c r="L92" i="14" s="1"/>
  <c r="K5" i="14"/>
  <c r="J5" i="14"/>
  <c r="I5" i="14"/>
  <c r="I4" i="14" s="1"/>
  <c r="I92" i="14" s="1"/>
  <c r="H5" i="14"/>
  <c r="H4" i="14" s="1"/>
  <c r="H92" i="14" s="1"/>
  <c r="G5" i="14"/>
  <c r="F5" i="14"/>
  <c r="E5" i="14"/>
  <c r="E4" i="14" s="1"/>
  <c r="E92" i="14" s="1"/>
  <c r="J4" i="14"/>
  <c r="F4" i="14"/>
  <c r="M81" i="13"/>
  <c r="L81" i="13"/>
  <c r="K81" i="13"/>
  <c r="K77" i="13" s="1"/>
  <c r="J81" i="13"/>
  <c r="I81" i="13"/>
  <c r="H81" i="13"/>
  <c r="G81" i="13"/>
  <c r="G77" i="13" s="1"/>
  <c r="F81" i="13"/>
  <c r="E81" i="13"/>
  <c r="M78" i="13"/>
  <c r="M77" i="13" s="1"/>
  <c r="L78" i="13"/>
  <c r="L77" i="13" s="1"/>
  <c r="K78" i="13"/>
  <c r="J78" i="13"/>
  <c r="I78" i="13"/>
  <c r="I77" i="13" s="1"/>
  <c r="H78" i="13"/>
  <c r="H77" i="13" s="1"/>
  <c r="G78" i="13"/>
  <c r="F78" i="13"/>
  <c r="E78" i="13"/>
  <c r="E77" i="13" s="1"/>
  <c r="J77" i="13"/>
  <c r="F77" i="13"/>
  <c r="M73" i="13"/>
  <c r="L73" i="13"/>
  <c r="K73" i="13"/>
  <c r="J73" i="13"/>
  <c r="I73" i="13"/>
  <c r="H73" i="13"/>
  <c r="G73" i="13"/>
  <c r="F73" i="13"/>
  <c r="E73" i="13"/>
  <c r="M68" i="13"/>
  <c r="L68" i="13"/>
  <c r="K68" i="13"/>
  <c r="K64" i="13" s="1"/>
  <c r="J68" i="13"/>
  <c r="I68" i="13"/>
  <c r="H68" i="13"/>
  <c r="G68" i="13"/>
  <c r="G64" i="13" s="1"/>
  <c r="F68" i="13"/>
  <c r="E68" i="13"/>
  <c r="M65" i="13"/>
  <c r="M64" i="13" s="1"/>
  <c r="L65" i="13"/>
  <c r="L64" i="13" s="1"/>
  <c r="K65" i="13"/>
  <c r="J65" i="13"/>
  <c r="I65" i="13"/>
  <c r="I64" i="13" s="1"/>
  <c r="H65" i="13"/>
  <c r="H64" i="13" s="1"/>
  <c r="G65" i="13"/>
  <c r="F65" i="13"/>
  <c r="E65" i="13"/>
  <c r="E64" i="13" s="1"/>
  <c r="J64" i="13"/>
  <c r="F64" i="13"/>
  <c r="M59" i="13"/>
  <c r="L59" i="13"/>
  <c r="K59" i="13"/>
  <c r="J59" i="13"/>
  <c r="I59" i="13"/>
  <c r="H59" i="13"/>
  <c r="G59" i="13"/>
  <c r="F59" i="13"/>
  <c r="E59" i="13"/>
  <c r="M56" i="13"/>
  <c r="L56" i="13"/>
  <c r="K56" i="13"/>
  <c r="K52" i="13" s="1"/>
  <c r="K51" i="13" s="1"/>
  <c r="J56" i="13"/>
  <c r="I56" i="13"/>
  <c r="H56" i="13"/>
  <c r="G56" i="13"/>
  <c r="G52" i="13" s="1"/>
  <c r="G51" i="13" s="1"/>
  <c r="F56" i="13"/>
  <c r="E56" i="13"/>
  <c r="M53" i="13"/>
  <c r="M52" i="13" s="1"/>
  <c r="L53" i="13"/>
  <c r="L52" i="13" s="1"/>
  <c r="L51" i="13" s="1"/>
  <c r="K53" i="13"/>
  <c r="J53" i="13"/>
  <c r="I53" i="13"/>
  <c r="I52" i="13" s="1"/>
  <c r="H53" i="13"/>
  <c r="H52" i="13" s="1"/>
  <c r="H51" i="13" s="1"/>
  <c r="G53" i="13"/>
  <c r="F53" i="13"/>
  <c r="E53" i="13"/>
  <c r="E52" i="13" s="1"/>
  <c r="J52" i="13"/>
  <c r="J51" i="13" s="1"/>
  <c r="F52" i="13"/>
  <c r="F51" i="13" s="1"/>
  <c r="M47" i="13"/>
  <c r="L47" i="13"/>
  <c r="K47" i="13"/>
  <c r="J47" i="13"/>
  <c r="I47" i="13"/>
  <c r="H47" i="13"/>
  <c r="G47" i="13"/>
  <c r="F47" i="13"/>
  <c r="E47" i="13"/>
  <c r="M8" i="13"/>
  <c r="L8" i="13"/>
  <c r="L4" i="13" s="1"/>
  <c r="L92" i="13" s="1"/>
  <c r="K8" i="13"/>
  <c r="J8" i="13"/>
  <c r="I8" i="13"/>
  <c r="H8" i="13"/>
  <c r="H4" i="13" s="1"/>
  <c r="H92" i="13" s="1"/>
  <c r="G8" i="13"/>
  <c r="F8" i="13"/>
  <c r="E8" i="13"/>
  <c r="M5" i="13"/>
  <c r="M4" i="13" s="1"/>
  <c r="L5" i="13"/>
  <c r="K5" i="13"/>
  <c r="J5" i="13"/>
  <c r="J4" i="13" s="1"/>
  <c r="J92" i="13" s="1"/>
  <c r="I5" i="13"/>
  <c r="I4" i="13" s="1"/>
  <c r="H5" i="13"/>
  <c r="G5" i="13"/>
  <c r="F5" i="13"/>
  <c r="F4" i="13" s="1"/>
  <c r="E5" i="13"/>
  <c r="E4" i="13" s="1"/>
  <c r="K4" i="13"/>
  <c r="K92" i="13" s="1"/>
  <c r="G4" i="13"/>
  <c r="G92" i="13" s="1"/>
  <c r="M81" i="12"/>
  <c r="L81" i="12"/>
  <c r="L77" i="12" s="1"/>
  <c r="K81" i="12"/>
  <c r="J81" i="12"/>
  <c r="I81" i="12"/>
  <c r="H81" i="12"/>
  <c r="H77" i="12" s="1"/>
  <c r="G81" i="12"/>
  <c r="F81" i="12"/>
  <c r="E81" i="12"/>
  <c r="M78" i="12"/>
  <c r="M77" i="12" s="1"/>
  <c r="L78" i="12"/>
  <c r="K78" i="12"/>
  <c r="J78" i="12"/>
  <c r="J77" i="12" s="1"/>
  <c r="I78" i="12"/>
  <c r="I77" i="12" s="1"/>
  <c r="H78" i="12"/>
  <c r="G78" i="12"/>
  <c r="F78" i="12"/>
  <c r="F77" i="12" s="1"/>
  <c r="E78" i="12"/>
  <c r="E77" i="12" s="1"/>
  <c r="K77" i="12"/>
  <c r="G77" i="12"/>
  <c r="M73" i="12"/>
  <c r="L73" i="12"/>
  <c r="K73" i="12"/>
  <c r="J73" i="12"/>
  <c r="I73" i="12"/>
  <c r="H73" i="12"/>
  <c r="G73" i="12"/>
  <c r="F73" i="12"/>
  <c r="E73" i="12"/>
  <c r="M68" i="12"/>
  <c r="L68" i="12"/>
  <c r="L64" i="12" s="1"/>
  <c r="K68" i="12"/>
  <c r="J68" i="12"/>
  <c r="I68" i="12"/>
  <c r="H68" i="12"/>
  <c r="H64" i="12" s="1"/>
  <c r="G68" i="12"/>
  <c r="F68" i="12"/>
  <c r="E68" i="12"/>
  <c r="M65" i="12"/>
  <c r="M64" i="12" s="1"/>
  <c r="L65" i="12"/>
  <c r="K65" i="12"/>
  <c r="J65" i="12"/>
  <c r="J64" i="12" s="1"/>
  <c r="I65" i="12"/>
  <c r="I64" i="12" s="1"/>
  <c r="H65" i="12"/>
  <c r="G65" i="12"/>
  <c r="F65" i="12"/>
  <c r="F64" i="12" s="1"/>
  <c r="E65" i="12"/>
  <c r="E64" i="12" s="1"/>
  <c r="K64" i="12"/>
  <c r="G64" i="12"/>
  <c r="M59" i="12"/>
  <c r="L59" i="12"/>
  <c r="K59" i="12"/>
  <c r="J59" i="12"/>
  <c r="I59" i="12"/>
  <c r="H59" i="12"/>
  <c r="G59" i="12"/>
  <c r="F59" i="12"/>
  <c r="E59" i="12"/>
  <c r="M56" i="12"/>
  <c r="L56" i="12"/>
  <c r="L52" i="12" s="1"/>
  <c r="K56" i="12"/>
  <c r="J56" i="12"/>
  <c r="I56" i="12"/>
  <c r="H56" i="12"/>
  <c r="H52" i="12" s="1"/>
  <c r="G56" i="12"/>
  <c r="F56" i="12"/>
  <c r="E56" i="12"/>
  <c r="M53" i="12"/>
  <c r="M52" i="12" s="1"/>
  <c r="L53" i="12"/>
  <c r="K53" i="12"/>
  <c r="J53" i="12"/>
  <c r="J52" i="12" s="1"/>
  <c r="J51" i="12" s="1"/>
  <c r="I53" i="12"/>
  <c r="I52" i="12" s="1"/>
  <c r="H53" i="12"/>
  <c r="G53" i="12"/>
  <c r="F53" i="12"/>
  <c r="F52" i="12" s="1"/>
  <c r="F51" i="12" s="1"/>
  <c r="E53" i="12"/>
  <c r="E52" i="12" s="1"/>
  <c r="K52" i="12"/>
  <c r="K51" i="12" s="1"/>
  <c r="G52" i="12"/>
  <c r="G51" i="12" s="1"/>
  <c r="M47" i="12"/>
  <c r="L47" i="12"/>
  <c r="K47" i="12"/>
  <c r="J47" i="12"/>
  <c r="I47" i="12"/>
  <c r="H47" i="12"/>
  <c r="G47" i="12"/>
  <c r="F47" i="12"/>
  <c r="E47" i="12"/>
  <c r="M8" i="12"/>
  <c r="M4" i="12" s="1"/>
  <c r="L8" i="12"/>
  <c r="K8" i="12"/>
  <c r="J8" i="12"/>
  <c r="I8" i="12"/>
  <c r="I4" i="12" s="1"/>
  <c r="H8" i="12"/>
  <c r="G8" i="12"/>
  <c r="F8" i="12"/>
  <c r="E8" i="12"/>
  <c r="E4" i="12" s="1"/>
  <c r="M5" i="12"/>
  <c r="L5" i="12"/>
  <c r="K5" i="12"/>
  <c r="K4" i="12" s="1"/>
  <c r="K92" i="12" s="1"/>
  <c r="J5" i="12"/>
  <c r="J4" i="12" s="1"/>
  <c r="I5" i="12"/>
  <c r="H5" i="12"/>
  <c r="G5" i="12"/>
  <c r="G4" i="12" s="1"/>
  <c r="G92" i="12" s="1"/>
  <c r="F5" i="12"/>
  <c r="F4" i="12" s="1"/>
  <c r="E5" i="12"/>
  <c r="L4" i="12"/>
  <c r="H4" i="12"/>
  <c r="M36" i="11"/>
  <c r="L36" i="11"/>
  <c r="K36" i="11"/>
  <c r="J36" i="11"/>
  <c r="I36" i="11"/>
  <c r="H36" i="11"/>
  <c r="G36" i="11"/>
  <c r="F36" i="11"/>
  <c r="E36" i="11"/>
  <c r="M31" i="11"/>
  <c r="L31" i="11"/>
  <c r="K31" i="11"/>
  <c r="J31" i="11"/>
  <c r="I31" i="11"/>
  <c r="H31" i="11"/>
  <c r="G31" i="11"/>
  <c r="F31" i="11"/>
  <c r="E31" i="11"/>
  <c r="M21" i="11"/>
  <c r="L21" i="11"/>
  <c r="K21" i="11"/>
  <c r="J21" i="11"/>
  <c r="I21" i="11"/>
  <c r="H21" i="11"/>
  <c r="G21" i="11"/>
  <c r="F21" i="11"/>
  <c r="E21" i="11"/>
  <c r="M10" i="11"/>
  <c r="M9" i="11" s="1"/>
  <c r="M40" i="11" s="1"/>
  <c r="L10" i="11"/>
  <c r="L9" i="11" s="1"/>
  <c r="L40" i="11" s="1"/>
  <c r="K10" i="11"/>
  <c r="J10" i="11"/>
  <c r="I10" i="11"/>
  <c r="I9" i="11" s="1"/>
  <c r="I40" i="11" s="1"/>
  <c r="H10" i="11"/>
  <c r="H9" i="11" s="1"/>
  <c r="H40" i="11" s="1"/>
  <c r="G10" i="11"/>
  <c r="F10" i="11"/>
  <c r="E10" i="11"/>
  <c r="E9" i="11" s="1"/>
  <c r="E40" i="11" s="1"/>
  <c r="K9" i="11"/>
  <c r="J9" i="11"/>
  <c r="G9" i="11"/>
  <c r="F9" i="11"/>
  <c r="M4" i="11"/>
  <c r="L4" i="11"/>
  <c r="K4" i="11"/>
  <c r="K40" i="11" s="1"/>
  <c r="J4" i="11"/>
  <c r="J40" i="11" s="1"/>
  <c r="I4" i="11"/>
  <c r="H4" i="11"/>
  <c r="G4" i="11"/>
  <c r="G40" i="11" s="1"/>
  <c r="F4" i="11"/>
  <c r="F40" i="11" s="1"/>
  <c r="E4" i="11"/>
  <c r="K15" i="10"/>
  <c r="J15" i="10"/>
  <c r="I15" i="10"/>
  <c r="H15" i="10"/>
  <c r="G15" i="10"/>
  <c r="F15" i="10"/>
  <c r="E15" i="10"/>
  <c r="D15" i="10"/>
  <c r="C15" i="10"/>
  <c r="K4" i="10"/>
  <c r="J4" i="10"/>
  <c r="I4" i="10"/>
  <c r="H4" i="10"/>
  <c r="G4" i="10"/>
  <c r="F4" i="10"/>
  <c r="E4" i="10"/>
  <c r="D4" i="10"/>
  <c r="C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G4" i="9"/>
  <c r="G26" i="9" s="1"/>
  <c r="F4" i="9"/>
  <c r="F26" i="9" s="1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H26" i="7" s="1"/>
  <c r="G4" i="7"/>
  <c r="G26" i="7" s="1"/>
  <c r="F4" i="7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H30" i="5"/>
  <c r="D30" i="5"/>
  <c r="I26" i="5"/>
  <c r="I30" i="5" s="1"/>
  <c r="H26" i="5"/>
  <c r="E26" i="5"/>
  <c r="E30" i="5" s="1"/>
  <c r="D26" i="5"/>
  <c r="Z20" i="5"/>
  <c r="K20" i="5"/>
  <c r="K26" i="5" s="1"/>
  <c r="K30" i="5" s="1"/>
  <c r="J20" i="5"/>
  <c r="J26" i="5" s="1"/>
  <c r="J30" i="5" s="1"/>
  <c r="I20" i="5"/>
  <c r="H20" i="5"/>
  <c r="G20" i="5"/>
  <c r="G26" i="5" s="1"/>
  <c r="G30" i="5" s="1"/>
  <c r="F20" i="5"/>
  <c r="F26" i="5" s="1"/>
  <c r="F30" i="5" s="1"/>
  <c r="E20" i="5"/>
  <c r="D20" i="5"/>
  <c r="C20" i="5"/>
  <c r="C26" i="5" s="1"/>
  <c r="C30" i="5" s="1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I30" i="4" s="1"/>
  <c r="E26" i="4"/>
  <c r="E30" i="4" s="1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K30" i="4" s="1"/>
  <c r="J4" i="4"/>
  <c r="J26" i="4" s="1"/>
  <c r="J30" i="4" s="1"/>
  <c r="I4" i="4"/>
  <c r="H4" i="4"/>
  <c r="H26" i="4" s="1"/>
  <c r="H30" i="4" s="1"/>
  <c r="G4" i="4"/>
  <c r="G26" i="4" s="1"/>
  <c r="G30" i="4" s="1"/>
  <c r="F4" i="4"/>
  <c r="F26" i="4" s="1"/>
  <c r="F30" i="4" s="1"/>
  <c r="E4" i="4"/>
  <c r="D4" i="4"/>
  <c r="D26" i="4" s="1"/>
  <c r="D30" i="4" s="1"/>
  <c r="C4" i="4"/>
  <c r="C26" i="4" s="1"/>
  <c r="C30" i="4" s="1"/>
  <c r="F92" i="13" l="1"/>
  <c r="E51" i="13"/>
  <c r="E92" i="13" s="1"/>
  <c r="I51" i="13"/>
  <c r="I92" i="13" s="1"/>
  <c r="M51" i="13"/>
  <c r="M92" i="13" s="1"/>
  <c r="F92" i="14"/>
  <c r="F92" i="12"/>
  <c r="J92" i="12"/>
  <c r="E51" i="12"/>
  <c r="E92" i="12" s="1"/>
  <c r="I51" i="12"/>
  <c r="I92" i="12" s="1"/>
  <c r="M51" i="12"/>
  <c r="M92" i="12" s="1"/>
  <c r="H51" i="12"/>
  <c r="H92" i="12" s="1"/>
  <c r="L51" i="12"/>
  <c r="L92" i="12" s="1"/>
  <c r="J92" i="14"/>
  <c r="G92" i="14"/>
  <c r="K92" i="14"/>
</calcChain>
</file>

<file path=xl/sharedStrings.xml><?xml version="1.0" encoding="utf-8"?>
<sst xmlns="http://schemas.openxmlformats.org/spreadsheetml/2006/main" count="5155" uniqueCount="174">
  <si>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</si>
  <si>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</si>
  <si>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</si>
  <si>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</si>
  <si>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</si>
  <si>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</si>
  <si>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2010/11</t>
  </si>
  <si>
    <t>2011/12</t>
  </si>
  <si>
    <t>2012/13</t>
  </si>
  <si>
    <t>2013/14</t>
  </si>
  <si>
    <t>2014/15</t>
  </si>
  <si>
    <t>2015/16</t>
  </si>
  <si>
    <t>2016/17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</si>
  <si>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</si>
  <si>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</si>
  <si>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</si>
  <si>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</si>
  <si>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</si>
  <si>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</si>
  <si>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</si>
  <si>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</si>
  <si>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</si>
  <si>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</si>
  <si>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</si>
  <si>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</si>
  <si>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</si>
  <si>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</si>
  <si>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</si>
  <si>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</si>
  <si>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</si>
  <si>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</si>
  <si>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</si>
  <si>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</si>
  <si>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</si>
  <si>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</si>
  <si>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</si>
  <si>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</si>
  <si>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>Total economic classification</t>
  </si>
  <si>
    <t>LESS:</t>
  </si>
  <si>
    <r>
      <t>Departmental receipts not surrendered to Provincial Revenue Fund</t>
    </r>
    <r>
      <rPr>
        <vertAlign val="superscript"/>
        <sz val="8"/>
        <color indexed="8"/>
        <rFont val="Arial Narrow"/>
        <family val="2"/>
      </rPr>
      <t>1</t>
    </r>
  </si>
  <si>
    <t>(Amount to be financed from revenue collected in terms of Section 13 (2) of the PFMA)</t>
  </si>
  <si>
    <t>Adjusted total economic classification</t>
  </si>
  <si>
    <t>Filter</t>
  </si>
  <si>
    <t>Programmes</t>
  </si>
  <si>
    <t>Total</t>
  </si>
  <si>
    <t>Direct charge on the Provincial Revenue Fund</t>
  </si>
  <si>
    <t>Members remuneration</t>
  </si>
  <si>
    <t>Other (Specify)</t>
  </si>
  <si>
    <t>Total payments and estimates</t>
  </si>
  <si>
    <t>Departmental receipts not surrendered to Provincial Revenue Fund</t>
  </si>
  <si>
    <t>Adjusted total payments and estimates</t>
  </si>
  <si>
    <t/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</si>
  <si>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</si>
  <si>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</si>
  <si>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</si>
  <si>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</si>
  <si>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</si>
  <si>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</si>
  <si>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</si>
  <si>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</si>
  <si>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</si>
  <si>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</si>
  <si>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</si>
  <si>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</si>
  <si>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</si>
  <si>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</si>
  <si>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</si>
  <si>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</si>
  <si>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</si>
  <si>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</si>
  <si>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</si>
  <si>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</si>
  <si>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</si>
  <si>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</si>
  <si>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</si>
  <si>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</si>
  <si>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</si>
  <si>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</si>
  <si>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</si>
  <si>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</si>
  <si>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</si>
  <si>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</si>
  <si>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</si>
  <si>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</si>
  <si>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</si>
  <si>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</si>
  <si>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</si>
  <si>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</si>
  <si>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</si>
  <si>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</si>
  <si>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</si>
  <si>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</si>
  <si>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</si>
  <si>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</si>
  <si>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</si>
  <si>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</si>
  <si>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</si>
  <si>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</si>
  <si>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</si>
  <si>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</si>
  <si>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</si>
  <si>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</si>
  <si>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</si>
  <si>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</si>
  <si>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</si>
  <si>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</si>
  <si>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</si>
  <si>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</si>
  <si>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</si>
  <si>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</si>
  <si>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</si>
  <si>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</si>
  <si>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</si>
  <si>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</si>
  <si>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</si>
  <si>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</si>
  <si>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</si>
  <si>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</si>
  <si>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</si>
  <si>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</si>
  <si>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</si>
  <si>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</si>
  <si>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</si>
  <si>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</si>
  <si>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</si>
  <si>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</si>
  <si>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</si>
  <si>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</si>
  <si>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</si>
  <si>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</si>
  <si>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</si>
  <si>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</si>
  <si>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</si>
  <si>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</si>
  <si>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</si>
  <si>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</si>
  <si>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</si>
  <si>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</si>
  <si>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</si>
  <si>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Provincial Legislature</t>
  </si>
  <si>
    <t>Table B.2: Payments and estimates by economic classification: Provincial Legislature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</si>
  <si>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</si>
  <si>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</si>
  <si>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</si>
  <si>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</si>
  <si>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</si>
  <si>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</si>
  <si>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</si>
  <si>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Parliamentary Business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</si>
  <si>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</si>
  <si>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</si>
  <si>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</si>
  <si>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</si>
  <si>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</si>
  <si>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</si>
  <si>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</si>
  <si>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Speaker</t>
  </si>
  <si>
    <t>2. Office Of The Secretary</t>
  </si>
  <si>
    <t>3. Corporate Services</t>
  </si>
  <si>
    <t xml:space="preserve">4. Financial Management </t>
  </si>
  <si>
    <t>1. Law Making</t>
  </si>
  <si>
    <t>2. Oversight</t>
  </si>
  <si>
    <t>3. Public Participation</t>
  </si>
  <si>
    <t>4. Members Facilities</t>
  </si>
  <si>
    <t>5. Corporate Governance</t>
  </si>
  <si>
    <t>Table 2.1: Summary of departmental receipts collection</t>
  </si>
  <si>
    <t>Table 2.2: Summary of payments and estimates by programme: Provincial Legislature</t>
  </si>
  <si>
    <t>Table 2.3: Summary of provincial payments and estimates by economic classification: Provincial Legislature</t>
  </si>
  <si>
    <t>Table 2.4: Summary of payments and estimates by sub-programme: Administration</t>
  </si>
  <si>
    <t>Table 2.4: Summary of payments and estimates by economic classification: Administration</t>
  </si>
  <si>
    <t>Table 2.5 : Summary of payments and estimates by sub-programme: Parliamentary Business</t>
  </si>
  <si>
    <t>Table 2.7: Summary of payments and estimates by economic classification: Parliamentary Business</t>
  </si>
  <si>
    <t>Table B.2A: Payments and estimates by economic classification: Administration</t>
  </si>
  <si>
    <t>Table B.2B: Payments and estimates by economic classification: Parliamentary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</si>
</sst>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164" fontId="6" fillId="0" borderId="10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10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11" xfId="1" applyNumberFormat="1" applyFont="1" applyFill="1" applyBorder="1" applyAlignment="1" applyProtection="1">
      <alignment horizontal="right" vertical="top"/>
    </xf>
    <xf numFmtId="164" fontId="6" fillId="0" borderId="12" xfId="1" applyNumberFormat="1" applyFont="1" applyFill="1" applyBorder="1" applyAlignment="1" applyProtection="1">
      <alignment horizontal="right" vertical="top"/>
    </xf>
    <xf numFmtId="0" fontId="8" fillId="0" borderId="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9" fillId="0" borderId="0" xfId="1" applyFont="1" applyBorder="1" applyAlignment="1">
      <alignment vertical="center" wrapText="1"/>
    </xf>
    <xf numFmtId="17" fontId="4" fillId="0" borderId="0" xfId="1" quotePrefix="1" applyNumberFormat="1" applyFont="1" applyBorder="1" applyAlignment="1">
      <alignment horizontal="center" vertical="center" wrapText="1"/>
    </xf>
    <xf numFmtId="17" fontId="4" fillId="0" borderId="11" xfId="1" quotePrefix="1" applyNumberFormat="1" applyFont="1" applyBorder="1" applyAlignment="1">
      <alignment horizontal="center" vertical="center" wrapText="1"/>
    </xf>
    <xf numFmtId="17" fontId="4" fillId="0" borderId="0" xfId="1" applyNumberFormat="1" applyFont="1" applyBorder="1" applyAlignment="1">
      <alignment horizontal="center" vertical="center" wrapText="1"/>
    </xf>
    <xf numFmtId="17" fontId="4" fillId="0" borderId="1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 indent="1"/>
    </xf>
    <xf numFmtId="0" fontId="8" fillId="0" borderId="16" xfId="1" applyNumberFormat="1" applyFont="1" applyBorder="1" applyAlignment="1">
      <alignment horizontal="left" indent="1"/>
    </xf>
    <xf numFmtId="0" fontId="4" fillId="0" borderId="16" xfId="1" applyFont="1" applyBorder="1" applyAlignment="1">
      <alignment vertical="center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164" fontId="6" fillId="0" borderId="18" xfId="1" applyNumberFormat="1" applyFont="1" applyFill="1" applyBorder="1" applyAlignment="1" applyProtection="1">
      <alignment horizontal="right" vertical="top"/>
    </xf>
    <xf numFmtId="0" fontId="11" fillId="0" borderId="0" xfId="1" applyNumberFormat="1" applyFont="1" applyBorder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Border="1" applyAlignment="1">
      <alignment horizontal="left" indent="1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 applyProtection="1">
      <alignment horizontal="left" vertical="center" indent="1"/>
      <protection locked="0"/>
    </xf>
    <xf numFmtId="164" fontId="5" fillId="0" borderId="0" xfId="1" applyNumberFormat="1" applyFont="1" applyFill="1" applyBorder="1" applyAlignment="1" applyProtection="1">
      <alignment horizontal="right" vertical="top"/>
      <protection locked="0"/>
    </xf>
    <xf numFmtId="164" fontId="5" fillId="0" borderId="11" xfId="1" applyNumberFormat="1" applyFont="1" applyFill="1" applyBorder="1" applyAlignment="1" applyProtection="1">
      <alignment horizontal="right" vertical="top"/>
      <protection locked="0"/>
    </xf>
    <xf numFmtId="164" fontId="5" fillId="0" borderId="12" xfId="1" applyNumberFormat="1" applyFont="1" applyFill="1" applyBorder="1" applyAlignment="1" applyProtection="1">
      <alignment horizontal="right" vertical="top"/>
      <protection locked="0"/>
    </xf>
    <xf numFmtId="0" fontId="8" fillId="0" borderId="0" xfId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9" xfId="1" applyNumberFormat="1" applyFont="1" applyFill="1" applyBorder="1" applyAlignment="1" applyProtection="1">
      <alignment horizontal="right" vertical="top"/>
    </xf>
    <xf numFmtId="164" fontId="6" fillId="0" borderId="20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9" xfId="1" quotePrefix="1" applyNumberFormat="1" applyFont="1" applyBorder="1" applyAlignment="1">
      <alignment horizontal="left" vertical="center" indent="1"/>
    </xf>
    <xf numFmtId="49" fontId="5" fillId="0" borderId="8" xfId="1" quotePrefix="1" applyNumberFormat="1" applyFont="1" applyBorder="1" applyAlignment="1">
      <alignment horizontal="left" vertical="center" indent="1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8" xfId="1" quotePrefix="1" applyNumberFormat="1" applyFont="1" applyFill="1" applyBorder="1" applyAlignment="1" applyProtection="1">
      <alignment horizontal="center" vertical="center"/>
    </xf>
    <xf numFmtId="164" fontId="5" fillId="0" borderId="10" xfId="1" quotePrefix="1" applyNumberFormat="1" applyFont="1" applyFill="1" applyBorder="1" applyAlignment="1" applyProtection="1">
      <alignment horizontal="center" vertical="center"/>
    </xf>
    <xf numFmtId="49" fontId="5" fillId="0" borderId="11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Border="1" applyAlignment="1">
      <alignment horizontal="left" vertical="center"/>
    </xf>
    <xf numFmtId="49" fontId="5" fillId="0" borderId="8" xfId="1" quotePrefix="1" applyNumberFormat="1" applyFont="1" applyBorder="1" applyAlignment="1">
      <alignment horizontal="left" vertical="center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center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6" fillId="0" borderId="8" xfId="1" quotePrefix="1" applyFont="1" applyBorder="1" applyAlignment="1">
      <alignment vertical="center"/>
    </xf>
    <xf numFmtId="0" fontId="6" fillId="0" borderId="10" xfId="1" quotePrefix="1" applyFont="1" applyBorder="1" applyAlignment="1">
      <alignment vertical="center"/>
    </xf>
    <xf numFmtId="49" fontId="5" fillId="0" borderId="11" xfId="1" quotePrefix="1" applyNumberFormat="1" applyFont="1" applyBorder="1" applyAlignment="1">
      <alignment horizontal="left" vertical="center" indent="2"/>
    </xf>
    <xf numFmtId="49" fontId="5" fillId="0" borderId="9" xfId="1" quotePrefix="1" applyNumberFormat="1" applyFont="1" applyBorder="1" applyAlignment="1">
      <alignment horizontal="left" vertical="center" indent="2"/>
    </xf>
    <xf numFmtId="0" fontId="5" fillId="0" borderId="10" xfId="1" quotePrefix="1" applyFont="1" applyBorder="1" applyAlignment="1">
      <alignment vertical="center"/>
    </xf>
    <xf numFmtId="0" fontId="5" fillId="0" borderId="12" xfId="1" quotePrefix="1" applyFont="1" applyBorder="1" applyAlignment="1">
      <alignment vertical="center"/>
    </xf>
    <xf numFmtId="49" fontId="12" fillId="0" borderId="0" xfId="1" applyNumberFormat="1" applyFont="1" applyAlignment="1">
      <alignment horizontal="left" vertical="center" indent="3"/>
    </xf>
    <xf numFmtId="49" fontId="12" fillId="0" borderId="11" xfId="1" quotePrefix="1" applyNumberFormat="1" applyFont="1" applyBorder="1" applyAlignment="1">
      <alignment horizontal="left" vertical="center" indent="3"/>
    </xf>
    <xf numFmtId="49" fontId="12" fillId="0" borderId="0" xfId="1" applyNumberFormat="1" applyFont="1" applyAlignment="1">
      <alignment horizontal="left" vertical="center" indent="4"/>
    </xf>
    <xf numFmtId="49" fontId="12" fillId="0" borderId="11" xfId="1" quotePrefix="1" applyNumberFormat="1" applyFont="1" applyBorder="1" applyAlignment="1">
      <alignment horizontal="left" vertical="center" indent="4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8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49" fontId="6" fillId="0" borderId="9" xfId="1" quotePrefix="1" applyNumberFormat="1" applyFont="1" applyBorder="1" applyAlignment="1">
      <alignment horizontal="left" vertical="center"/>
    </xf>
    <xf numFmtId="49" fontId="6" fillId="0" borderId="8" xfId="1" quotePrefix="1" applyNumberFormat="1" applyFont="1" applyBorder="1" applyAlignment="1">
      <alignment horizontal="left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6" xfId="1" quotePrefix="1" applyFont="1" applyBorder="1" applyAlignment="1">
      <alignment vertical="center"/>
    </xf>
    <xf numFmtId="0" fontId="5" fillId="0" borderId="16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9" xfId="1" quotePrefix="1" applyNumberFormat="1" applyFont="1" applyBorder="1" applyAlignment="1">
      <alignment horizontal="left" vertical="center" indent="1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8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0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left" vertical="center" indent="2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11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vertical="center"/>
    </xf>
    <xf numFmtId="0" fontId="8" fillId="0" borderId="16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8467725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/>
    </row>
    <row r="4" spans="1:27" s="14" customFormat="1" ht="12.75" customHeight="1" x14ac:dyDescent="0.25">
      <c r="A4" s="31"/>
      <c r="B4" s="77" t="s">
        <v>52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66"/>
      <c r="AA4" s="24" t="s">
        <v>14</v>
      </c>
    </row>
    <row r="5" spans="1:27" s="14" customFormat="1" ht="12.75" customHeight="1" x14ac:dyDescent="0.25">
      <c r="A5" s="31"/>
      <c r="B5" s="78" t="s">
        <v>53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66"/>
      <c r="AA5" s="30">
        <v>1</v>
      </c>
    </row>
    <row r="6" spans="1:27" s="14" customFormat="1" ht="12.75" customHeight="1" x14ac:dyDescent="0.25">
      <c r="A6" s="31"/>
      <c r="B6" s="78" t="s">
        <v>54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66"/>
      <c r="AA6" s="24" t="s">
        <v>17</v>
      </c>
    </row>
    <row r="7" spans="1:27" s="14" customFormat="1" ht="12.75" customHeight="1" x14ac:dyDescent="0.25">
      <c r="A7" s="31"/>
      <c r="B7" s="78" t="s">
        <v>55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66"/>
      <c r="AA7" s="30">
        <v>2</v>
      </c>
    </row>
    <row r="8" spans="1:27" s="14" customFormat="1" ht="12.75" customHeight="1" x14ac:dyDescent="0.25">
      <c r="A8" s="31"/>
      <c r="B8" s="78" t="s">
        <v>56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66"/>
      <c r="AA8" s="24" t="s">
        <v>20</v>
      </c>
    </row>
    <row r="9" spans="1:27" s="23" customFormat="1" ht="12.75" customHeight="1" x14ac:dyDescent="0.25">
      <c r="A9" s="18"/>
      <c r="B9" s="70" t="s">
        <v>57</v>
      </c>
      <c r="C9" s="33">
        <v>57</v>
      </c>
      <c r="D9" s="33">
        <v>9</v>
      </c>
      <c r="E9" s="33">
        <v>10</v>
      </c>
      <c r="F9" s="32">
        <v>12</v>
      </c>
      <c r="G9" s="33">
        <v>12</v>
      </c>
      <c r="H9" s="34">
        <v>12</v>
      </c>
      <c r="I9" s="33">
        <v>13</v>
      </c>
      <c r="J9" s="33">
        <v>15</v>
      </c>
      <c r="K9" s="33">
        <v>16</v>
      </c>
      <c r="Z9" s="66"/>
      <c r="AA9" s="14" t="s">
        <v>51</v>
      </c>
    </row>
    <row r="10" spans="1:27" s="14" customFormat="1" ht="12.75" customHeight="1" x14ac:dyDescent="0.25">
      <c r="A10" s="25"/>
      <c r="B10" s="70" t="s">
        <v>58</v>
      </c>
      <c r="C10" s="33">
        <v>200</v>
      </c>
      <c r="D10" s="33">
        <v>400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/>
    </row>
    <row r="11" spans="1:27" s="14" customFormat="1" ht="12.75" customHeight="1" x14ac:dyDescent="0.25">
      <c r="A11" s="31"/>
      <c r="B11" s="70" t="s">
        <v>59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/>
    </row>
    <row r="12" spans="1:27" s="14" customFormat="1" ht="12.75" customHeight="1" x14ac:dyDescent="0.25">
      <c r="A12" s="25"/>
      <c r="B12" s="70" t="s">
        <v>60</v>
      </c>
      <c r="C12" s="33">
        <v>1290</v>
      </c>
      <c r="D12" s="33">
        <v>485</v>
      </c>
      <c r="E12" s="33">
        <v>688</v>
      </c>
      <c r="F12" s="32">
        <v>729</v>
      </c>
      <c r="G12" s="33">
        <v>729</v>
      </c>
      <c r="H12" s="34">
        <v>729</v>
      </c>
      <c r="I12" s="33">
        <v>779</v>
      </c>
      <c r="J12" s="33">
        <v>819</v>
      </c>
      <c r="K12" s="33">
        <v>862</v>
      </c>
      <c r="Z12" s="66"/>
    </row>
    <row r="13" spans="1:27" s="14" customFormat="1" ht="12.75" customHeight="1" x14ac:dyDescent="0.25">
      <c r="A13" s="25"/>
      <c r="B13" s="70" t="s">
        <v>61</v>
      </c>
      <c r="C13" s="33">
        <v>203</v>
      </c>
      <c r="D13" s="33">
        <v>0</v>
      </c>
      <c r="E13" s="33">
        <v>250</v>
      </c>
      <c r="F13" s="32">
        <v>264</v>
      </c>
      <c r="G13" s="33">
        <v>264</v>
      </c>
      <c r="H13" s="34">
        <v>264</v>
      </c>
      <c r="I13" s="33">
        <v>273</v>
      </c>
      <c r="J13" s="33">
        <v>295</v>
      </c>
      <c r="K13" s="33">
        <v>311</v>
      </c>
      <c r="Z13" s="66"/>
    </row>
    <row r="14" spans="1:27" s="14" customFormat="1" ht="12.75" customHeight="1" x14ac:dyDescent="0.25">
      <c r="A14" s="31"/>
      <c r="B14" s="77" t="s">
        <v>62</v>
      </c>
      <c r="C14" s="36">
        <v>593</v>
      </c>
      <c r="D14" s="36">
        <v>76</v>
      </c>
      <c r="E14" s="36">
        <v>80</v>
      </c>
      <c r="F14" s="35">
        <v>85</v>
      </c>
      <c r="G14" s="36">
        <v>85</v>
      </c>
      <c r="H14" s="37">
        <v>85</v>
      </c>
      <c r="I14" s="36">
        <v>90</v>
      </c>
      <c r="J14" s="36">
        <v>95</v>
      </c>
      <c r="K14" s="36">
        <v>100</v>
      </c>
      <c r="Z14" s="66"/>
    </row>
    <row r="15" spans="1:27" s="14" customFormat="1" ht="12.75" customHeight="1" x14ac:dyDescent="0.25">
      <c r="A15" s="58"/>
      <c r="B15" s="59" t="s">
        <v>63</v>
      </c>
      <c r="C15" s="79">
        <f>SUM(C5:C14)</f>
        <v>2343</v>
      </c>
      <c r="D15" s="79">
        <f t="shared" ref="D15:K15" si="1">SUM(D5:D14)</f>
        <v>970</v>
      </c>
      <c r="E15" s="79">
        <f t="shared" si="1"/>
        <v>1028</v>
      </c>
      <c r="F15" s="80">
        <f t="shared" si="1"/>
        <v>1090</v>
      </c>
      <c r="G15" s="79">
        <f t="shared" si="1"/>
        <v>1090</v>
      </c>
      <c r="H15" s="81">
        <f t="shared" si="1"/>
        <v>1090</v>
      </c>
      <c r="I15" s="79">
        <f t="shared" si="1"/>
        <v>1155</v>
      </c>
      <c r="J15" s="79">
        <f t="shared" si="1"/>
        <v>1224</v>
      </c>
      <c r="K15" s="79">
        <f t="shared" si="1"/>
        <v>1289</v>
      </c>
      <c r="Z15" s="66"/>
    </row>
    <row r="16" spans="1:27" s="14" customFormat="1" x14ac:dyDescent="0.25">
      <c r="Z16" s="66"/>
    </row>
    <row r="17" spans="26:26" s="14" customFormat="1" x14ac:dyDescent="0.25">
      <c r="Z17" s="66"/>
    </row>
    <row r="18" spans="26:26" s="14" customFormat="1" x14ac:dyDescent="0.25">
      <c r="Z18" s="66"/>
    </row>
    <row r="19" spans="26:26" s="14" customFormat="1" x14ac:dyDescent="0.25">
      <c r="Z19" s="66"/>
    </row>
    <row r="20" spans="26:26" s="14" customFormat="1" x14ac:dyDescent="0.25">
      <c r="Z20" s="66"/>
    </row>
    <row r="21" spans="26:26" s="14" customFormat="1" x14ac:dyDescent="0.25">
      <c r="Z21" s="66"/>
    </row>
    <row r="22" spans="26:26" s="14" customFormat="1" x14ac:dyDescent="0.25">
      <c r="Z22" s="66"/>
    </row>
    <row r="23" spans="26:26" s="14" customFormat="1" x14ac:dyDescent="0.25">
      <c r="Z23" s="66"/>
    </row>
    <row r="24" spans="26:26" s="14" customFormat="1" x14ac:dyDescent="0.25">
      <c r="Z24" s="66"/>
    </row>
    <row r="25" spans="26:26" s="14" customFormat="1" x14ac:dyDescent="0.25">
      <c r="Z25" s="66"/>
    </row>
    <row r="26" spans="26:26" s="14" customFormat="1" x14ac:dyDescent="0.25">
      <c r="Z26" s="66"/>
    </row>
    <row r="27" spans="26:26" s="14" customFormat="1" x14ac:dyDescent="0.25">
      <c r="Z27" s="66"/>
    </row>
    <row r="28" spans="26:26" s="14" customFormat="1" x14ac:dyDescent="0.25">
      <c r="Z28" s="66"/>
    </row>
    <row r="29" spans="26:26" s="14" customFormat="1" x14ac:dyDescent="0.25">
      <c r="Z29" s="66"/>
    </row>
    <row r="30" spans="26:26" s="14" customFormat="1" x14ac:dyDescent="0.25">
      <c r="Z30" s="66"/>
    </row>
    <row r="31" spans="26:26" s="14" customFormat="1" x14ac:dyDescent="0.25">
      <c r="Z31" s="66"/>
    </row>
    <row r="32" spans="26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172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89016</v>
      </c>
      <c r="F4" s="90">
        <f t="shared" ref="F4:M4" si="0">F5+F8+F47</f>
        <v>84554</v>
      </c>
      <c r="G4" s="90">
        <f t="shared" si="0"/>
        <v>94080</v>
      </c>
      <c r="H4" s="91">
        <f t="shared" si="0"/>
        <v>97199</v>
      </c>
      <c r="I4" s="90">
        <f t="shared" si="0"/>
        <v>100618</v>
      </c>
      <c r="J4" s="92">
        <f t="shared" si="0"/>
        <v>103739</v>
      </c>
      <c r="K4" s="90">
        <f t="shared" si="0"/>
        <v>111386</v>
      </c>
      <c r="L4" s="90">
        <f t="shared" si="0"/>
        <v>118071</v>
      </c>
      <c r="M4" s="90">
        <f t="shared" si="0"/>
        <v>124040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29821</v>
      </c>
      <c r="F5" s="118">
        <f t="shared" ref="F5:M5" si="1">SUM(F6:F7)</f>
        <v>30708</v>
      </c>
      <c r="G5" s="118">
        <f t="shared" si="1"/>
        <v>37004</v>
      </c>
      <c r="H5" s="119">
        <f t="shared" si="1"/>
        <v>50516</v>
      </c>
      <c r="I5" s="118">
        <f t="shared" si="1"/>
        <v>47219</v>
      </c>
      <c r="J5" s="120">
        <f t="shared" si="1"/>
        <v>44461</v>
      </c>
      <c r="K5" s="118">
        <f t="shared" si="1"/>
        <v>60737</v>
      </c>
      <c r="L5" s="118">
        <f t="shared" si="1"/>
        <v>63678</v>
      </c>
      <c r="M5" s="118">
        <f t="shared" si="1"/>
        <v>69281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25618</v>
      </c>
      <c r="F6" s="97">
        <v>26262</v>
      </c>
      <c r="G6" s="97">
        <v>28668</v>
      </c>
      <c r="H6" s="98">
        <v>42244</v>
      </c>
      <c r="I6" s="97">
        <v>39477</v>
      </c>
      <c r="J6" s="99">
        <v>37634</v>
      </c>
      <c r="K6" s="97">
        <v>50155</v>
      </c>
      <c r="L6" s="97">
        <v>53198</v>
      </c>
      <c r="M6" s="97">
        <v>57741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4203</v>
      </c>
      <c r="F7" s="111">
        <v>4446</v>
      </c>
      <c r="G7" s="111">
        <v>8336</v>
      </c>
      <c r="H7" s="112">
        <v>8272</v>
      </c>
      <c r="I7" s="111">
        <v>7742</v>
      </c>
      <c r="J7" s="113">
        <v>6827</v>
      </c>
      <c r="K7" s="111">
        <v>10582</v>
      </c>
      <c r="L7" s="111">
        <v>10480</v>
      </c>
      <c r="M7" s="111">
        <v>11540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59195</v>
      </c>
      <c r="F8" s="118">
        <f t="shared" ref="F8:M8" si="2">SUM(F9:F46)</f>
        <v>53846</v>
      </c>
      <c r="G8" s="118">
        <f t="shared" si="2"/>
        <v>57076</v>
      </c>
      <c r="H8" s="119">
        <f t="shared" si="2"/>
        <v>46683</v>
      </c>
      <c r="I8" s="118">
        <f t="shared" si="2"/>
        <v>53399</v>
      </c>
      <c r="J8" s="120">
        <f t="shared" si="2"/>
        <v>59278</v>
      </c>
      <c r="K8" s="118">
        <f t="shared" si="2"/>
        <v>50649</v>
      </c>
      <c r="L8" s="118">
        <f t="shared" si="2"/>
        <v>54393</v>
      </c>
      <c r="M8" s="118">
        <f t="shared" si="2"/>
        <v>54759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124</v>
      </c>
      <c r="F9" s="97">
        <v>56</v>
      </c>
      <c r="G9" s="97">
        <v>45</v>
      </c>
      <c r="H9" s="98">
        <v>105</v>
      </c>
      <c r="I9" s="97">
        <v>105</v>
      </c>
      <c r="J9" s="99">
        <v>105</v>
      </c>
      <c r="K9" s="97">
        <v>111</v>
      </c>
      <c r="L9" s="97">
        <v>117</v>
      </c>
      <c r="M9" s="97">
        <v>123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175</v>
      </c>
      <c r="F10" s="104">
        <v>171</v>
      </c>
      <c r="G10" s="104">
        <v>134</v>
      </c>
      <c r="H10" s="105">
        <v>3678</v>
      </c>
      <c r="I10" s="104">
        <v>3678</v>
      </c>
      <c r="J10" s="106">
        <v>3678</v>
      </c>
      <c r="K10" s="104">
        <v>3881</v>
      </c>
      <c r="L10" s="104">
        <v>4072</v>
      </c>
      <c r="M10" s="104">
        <v>4288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3688</v>
      </c>
      <c r="F11" s="104">
        <v>3669</v>
      </c>
      <c r="G11" s="104">
        <v>3718</v>
      </c>
      <c r="H11" s="105">
        <v>477</v>
      </c>
      <c r="I11" s="104">
        <v>477</v>
      </c>
      <c r="J11" s="106">
        <v>1280</v>
      </c>
      <c r="K11" s="104">
        <v>500</v>
      </c>
      <c r="L11" s="104">
        <v>525</v>
      </c>
      <c r="M11" s="104">
        <v>553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2545</v>
      </c>
      <c r="F12" s="104">
        <v>2679</v>
      </c>
      <c r="G12" s="104">
        <v>4254</v>
      </c>
      <c r="H12" s="105">
        <v>4252</v>
      </c>
      <c r="I12" s="104">
        <v>4632</v>
      </c>
      <c r="J12" s="106">
        <v>4585</v>
      </c>
      <c r="K12" s="104">
        <v>3856</v>
      </c>
      <c r="L12" s="104">
        <v>2937</v>
      </c>
      <c r="M12" s="104">
        <v>2369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681</v>
      </c>
      <c r="F13" s="104">
        <v>672</v>
      </c>
      <c r="G13" s="104">
        <v>692</v>
      </c>
      <c r="H13" s="105">
        <v>640</v>
      </c>
      <c r="I13" s="104">
        <v>859</v>
      </c>
      <c r="J13" s="106">
        <v>640</v>
      </c>
      <c r="K13" s="104">
        <v>672</v>
      </c>
      <c r="L13" s="104">
        <v>706</v>
      </c>
      <c r="M13" s="104">
        <v>743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410</v>
      </c>
      <c r="F14" s="104">
        <v>180</v>
      </c>
      <c r="G14" s="104">
        <v>160</v>
      </c>
      <c r="H14" s="105">
        <v>261</v>
      </c>
      <c r="I14" s="104">
        <v>261</v>
      </c>
      <c r="J14" s="106">
        <v>811</v>
      </c>
      <c r="K14" s="104">
        <v>273</v>
      </c>
      <c r="L14" s="104">
        <v>287</v>
      </c>
      <c r="M14" s="104">
        <v>311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3117</v>
      </c>
      <c r="F15" s="104">
        <v>2530</v>
      </c>
      <c r="G15" s="104">
        <v>2511</v>
      </c>
      <c r="H15" s="105">
        <v>2648</v>
      </c>
      <c r="I15" s="104">
        <v>2648</v>
      </c>
      <c r="J15" s="106">
        <v>2648</v>
      </c>
      <c r="K15" s="104">
        <v>2802</v>
      </c>
      <c r="L15" s="104">
        <v>3897</v>
      </c>
      <c r="M15" s="104">
        <v>3676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25430</v>
      </c>
      <c r="F16" s="104">
        <v>18620</v>
      </c>
      <c r="G16" s="104">
        <v>18677</v>
      </c>
      <c r="H16" s="105">
        <v>3218</v>
      </c>
      <c r="I16" s="104">
        <v>5218</v>
      </c>
      <c r="J16" s="106">
        <v>7159</v>
      </c>
      <c r="K16" s="104">
        <v>9648</v>
      </c>
      <c r="L16" s="104">
        <v>4622</v>
      </c>
      <c r="M16" s="104">
        <v>4227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1069</v>
      </c>
      <c r="F17" s="104">
        <v>909</v>
      </c>
      <c r="G17" s="104">
        <v>718</v>
      </c>
      <c r="H17" s="105">
        <v>922</v>
      </c>
      <c r="I17" s="104">
        <v>2274</v>
      </c>
      <c r="J17" s="106">
        <v>922</v>
      </c>
      <c r="K17" s="104">
        <v>968</v>
      </c>
      <c r="L17" s="104">
        <v>1668</v>
      </c>
      <c r="M17" s="104">
        <v>1755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855</v>
      </c>
      <c r="F21" s="104">
        <v>592</v>
      </c>
      <c r="G21" s="104">
        <v>583</v>
      </c>
      <c r="H21" s="105">
        <v>651</v>
      </c>
      <c r="I21" s="104">
        <v>651</v>
      </c>
      <c r="J21" s="106">
        <v>651</v>
      </c>
      <c r="K21" s="104">
        <v>683</v>
      </c>
      <c r="L21" s="104">
        <v>717</v>
      </c>
      <c r="M21" s="104">
        <v>755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940</v>
      </c>
      <c r="F22" s="104">
        <v>538</v>
      </c>
      <c r="G22" s="104">
        <v>533</v>
      </c>
      <c r="H22" s="105">
        <v>1101</v>
      </c>
      <c r="I22" s="104">
        <v>1351</v>
      </c>
      <c r="J22" s="106">
        <v>3438</v>
      </c>
      <c r="K22" s="104">
        <v>1456</v>
      </c>
      <c r="L22" s="104">
        <v>1559</v>
      </c>
      <c r="M22" s="104">
        <v>1642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6669</v>
      </c>
      <c r="F23" s="104">
        <v>7885</v>
      </c>
      <c r="G23" s="104">
        <v>4269</v>
      </c>
      <c r="H23" s="105">
        <v>5823</v>
      </c>
      <c r="I23" s="104">
        <v>7823</v>
      </c>
      <c r="J23" s="106">
        <v>10167</v>
      </c>
      <c r="K23" s="104">
        <v>3409</v>
      </c>
      <c r="L23" s="104">
        <v>7621</v>
      </c>
      <c r="M23" s="104">
        <v>8777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192</v>
      </c>
      <c r="F24" s="104">
        <v>136</v>
      </c>
      <c r="G24" s="104">
        <v>113</v>
      </c>
      <c r="H24" s="105">
        <v>93</v>
      </c>
      <c r="I24" s="104">
        <v>93</v>
      </c>
      <c r="J24" s="106">
        <v>93</v>
      </c>
      <c r="K24" s="104">
        <v>97</v>
      </c>
      <c r="L24" s="104">
        <v>102</v>
      </c>
      <c r="M24" s="104">
        <v>107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948</v>
      </c>
      <c r="F25" s="104">
        <v>998</v>
      </c>
      <c r="G25" s="104">
        <v>1245</v>
      </c>
      <c r="H25" s="105">
        <v>1590</v>
      </c>
      <c r="I25" s="104">
        <v>1590</v>
      </c>
      <c r="J25" s="106">
        <v>3245</v>
      </c>
      <c r="K25" s="104">
        <v>1669</v>
      </c>
      <c r="L25" s="104">
        <v>1752</v>
      </c>
      <c r="M25" s="104">
        <v>1845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108</v>
      </c>
      <c r="F29" s="104">
        <v>111</v>
      </c>
      <c r="G29" s="104">
        <v>92</v>
      </c>
      <c r="H29" s="105">
        <v>169</v>
      </c>
      <c r="I29" s="104">
        <v>169</v>
      </c>
      <c r="J29" s="106">
        <v>169</v>
      </c>
      <c r="K29" s="104">
        <v>178</v>
      </c>
      <c r="L29" s="104">
        <v>188</v>
      </c>
      <c r="M29" s="104">
        <v>197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14</v>
      </c>
      <c r="F31" s="104">
        <v>11</v>
      </c>
      <c r="G31" s="104">
        <v>5</v>
      </c>
      <c r="H31" s="105">
        <v>16</v>
      </c>
      <c r="I31" s="104">
        <v>16</v>
      </c>
      <c r="J31" s="106">
        <v>16</v>
      </c>
      <c r="K31" s="104">
        <v>18</v>
      </c>
      <c r="L31" s="104">
        <v>19</v>
      </c>
      <c r="M31" s="104">
        <v>20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60</v>
      </c>
      <c r="F32" s="104">
        <v>9</v>
      </c>
      <c r="G32" s="104">
        <v>8</v>
      </c>
      <c r="H32" s="105">
        <v>34</v>
      </c>
      <c r="I32" s="104">
        <v>34</v>
      </c>
      <c r="J32" s="106">
        <v>34</v>
      </c>
      <c r="K32" s="104">
        <v>36</v>
      </c>
      <c r="L32" s="104">
        <v>38</v>
      </c>
      <c r="M32" s="104">
        <v>40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293</v>
      </c>
      <c r="F37" s="104">
        <v>281</v>
      </c>
      <c r="G37" s="104">
        <v>185</v>
      </c>
      <c r="H37" s="105">
        <v>330</v>
      </c>
      <c r="I37" s="104">
        <v>330</v>
      </c>
      <c r="J37" s="106">
        <v>330</v>
      </c>
      <c r="K37" s="104">
        <v>348</v>
      </c>
      <c r="L37" s="104">
        <v>367</v>
      </c>
      <c r="M37" s="104">
        <v>387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570</v>
      </c>
      <c r="F38" s="104">
        <v>424</v>
      </c>
      <c r="G38" s="104">
        <v>384</v>
      </c>
      <c r="H38" s="105">
        <v>596</v>
      </c>
      <c r="I38" s="104">
        <v>596</v>
      </c>
      <c r="J38" s="106">
        <v>596</v>
      </c>
      <c r="K38" s="104">
        <v>626</v>
      </c>
      <c r="L38" s="104">
        <v>657</v>
      </c>
      <c r="M38" s="104">
        <v>692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3724</v>
      </c>
      <c r="F39" s="104">
        <v>3797</v>
      </c>
      <c r="G39" s="104">
        <v>8528</v>
      </c>
      <c r="H39" s="105">
        <v>4893</v>
      </c>
      <c r="I39" s="104">
        <v>5358</v>
      </c>
      <c r="J39" s="106">
        <v>6003</v>
      </c>
      <c r="K39" s="104">
        <v>5633</v>
      </c>
      <c r="L39" s="104">
        <v>7242</v>
      </c>
      <c r="M39" s="104">
        <v>7641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2436</v>
      </c>
      <c r="F40" s="104">
        <v>4485</v>
      </c>
      <c r="G40" s="104">
        <v>4326</v>
      </c>
      <c r="H40" s="105">
        <v>6326</v>
      </c>
      <c r="I40" s="104">
        <v>6326</v>
      </c>
      <c r="J40" s="106">
        <v>6297</v>
      </c>
      <c r="K40" s="104">
        <v>6642</v>
      </c>
      <c r="L40" s="104">
        <v>8951</v>
      </c>
      <c r="M40" s="104">
        <v>6234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3854</v>
      </c>
      <c r="F42" s="104">
        <v>4148</v>
      </c>
      <c r="G42" s="104">
        <v>4947</v>
      </c>
      <c r="H42" s="105">
        <v>8056</v>
      </c>
      <c r="I42" s="104">
        <v>8106</v>
      </c>
      <c r="J42" s="106">
        <v>5607</v>
      </c>
      <c r="K42" s="104">
        <v>6320</v>
      </c>
      <c r="L42" s="104">
        <v>5485</v>
      </c>
      <c r="M42" s="104">
        <v>7466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304</v>
      </c>
      <c r="F43" s="104">
        <v>284</v>
      </c>
      <c r="G43" s="104">
        <v>188</v>
      </c>
      <c r="H43" s="105">
        <v>121</v>
      </c>
      <c r="I43" s="104">
        <v>121</v>
      </c>
      <c r="J43" s="106">
        <v>121</v>
      </c>
      <c r="K43" s="104">
        <v>127</v>
      </c>
      <c r="L43" s="104">
        <v>133</v>
      </c>
      <c r="M43" s="104">
        <v>140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629</v>
      </c>
      <c r="F44" s="104">
        <v>459</v>
      </c>
      <c r="G44" s="104">
        <v>316</v>
      </c>
      <c r="H44" s="105">
        <v>370</v>
      </c>
      <c r="I44" s="104">
        <v>370</v>
      </c>
      <c r="J44" s="106">
        <v>370</v>
      </c>
      <c r="K44" s="104">
        <v>389</v>
      </c>
      <c r="L44" s="104">
        <v>408</v>
      </c>
      <c r="M44" s="104">
        <v>431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360</v>
      </c>
      <c r="F45" s="104">
        <v>202</v>
      </c>
      <c r="G45" s="104">
        <v>445</v>
      </c>
      <c r="H45" s="105">
        <v>313</v>
      </c>
      <c r="I45" s="104">
        <v>313</v>
      </c>
      <c r="J45" s="106">
        <v>313</v>
      </c>
      <c r="K45" s="104">
        <v>307</v>
      </c>
      <c r="L45" s="104">
        <v>323</v>
      </c>
      <c r="M45" s="104">
        <v>340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0</v>
      </c>
      <c r="G51" s="90">
        <f t="shared" si="4"/>
        <v>0</v>
      </c>
      <c r="H51" s="91">
        <f t="shared" si="4"/>
        <v>0</v>
      </c>
      <c r="I51" s="90">
        <f t="shared" si="4"/>
        <v>0</v>
      </c>
      <c r="J51" s="92">
        <f t="shared" si="4"/>
        <v>0</v>
      </c>
      <c r="K51" s="90">
        <f t="shared" si="4"/>
        <v>0</v>
      </c>
      <c r="L51" s="90">
        <f t="shared" si="4"/>
        <v>0</v>
      </c>
      <c r="M51" s="90">
        <f t="shared" si="4"/>
        <v>0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18062</v>
      </c>
      <c r="F77" s="90">
        <f t="shared" ref="F77:M77" si="13">F78+F81+F84+F85+F86+F87+F88</f>
        <v>3704</v>
      </c>
      <c r="G77" s="90">
        <f t="shared" si="13"/>
        <v>2794</v>
      </c>
      <c r="H77" s="91">
        <f t="shared" si="13"/>
        <v>7167</v>
      </c>
      <c r="I77" s="90">
        <f t="shared" si="13"/>
        <v>7467</v>
      </c>
      <c r="J77" s="92">
        <f t="shared" si="13"/>
        <v>5518</v>
      </c>
      <c r="K77" s="90">
        <f t="shared" si="13"/>
        <v>4859</v>
      </c>
      <c r="L77" s="90">
        <f t="shared" si="13"/>
        <v>6295</v>
      </c>
      <c r="M77" s="90">
        <f t="shared" si="13"/>
        <v>6629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5090</v>
      </c>
      <c r="F81" s="104">
        <f t="shared" ref="F81:M81" si="15">SUM(F82:F83)</f>
        <v>3496</v>
      </c>
      <c r="G81" s="104">
        <f t="shared" si="15"/>
        <v>2794</v>
      </c>
      <c r="H81" s="105">
        <f t="shared" si="15"/>
        <v>7167</v>
      </c>
      <c r="I81" s="104">
        <f t="shared" si="15"/>
        <v>6867</v>
      </c>
      <c r="J81" s="106">
        <f t="shared" si="15"/>
        <v>5518</v>
      </c>
      <c r="K81" s="104">
        <f t="shared" si="15"/>
        <v>4334</v>
      </c>
      <c r="L81" s="104">
        <f t="shared" si="15"/>
        <v>5744</v>
      </c>
      <c r="M81" s="104">
        <f t="shared" si="15"/>
        <v>6049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300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5090</v>
      </c>
      <c r="F83" s="111">
        <v>3496</v>
      </c>
      <c r="G83" s="111">
        <v>2794</v>
      </c>
      <c r="H83" s="112">
        <v>7167</v>
      </c>
      <c r="I83" s="111">
        <v>6567</v>
      </c>
      <c r="J83" s="113">
        <v>5518</v>
      </c>
      <c r="K83" s="111">
        <v>4334</v>
      </c>
      <c r="L83" s="111">
        <v>5744</v>
      </c>
      <c r="M83" s="111">
        <v>6049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12972</v>
      </c>
      <c r="F88" s="104">
        <v>208</v>
      </c>
      <c r="G88" s="104">
        <v>0</v>
      </c>
      <c r="H88" s="105">
        <v>0</v>
      </c>
      <c r="I88" s="104">
        <v>600</v>
      </c>
      <c r="J88" s="106">
        <v>0</v>
      </c>
      <c r="K88" s="104">
        <v>525</v>
      </c>
      <c r="L88" s="104">
        <v>551</v>
      </c>
      <c r="M88" s="104">
        <v>580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412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107078</v>
      </c>
      <c r="F92" s="60">
        <f t="shared" ref="F92:M92" si="16">F4+F51+F77+F90</f>
        <v>88258</v>
      </c>
      <c r="G92" s="60">
        <f t="shared" si="16"/>
        <v>97286</v>
      </c>
      <c r="H92" s="61">
        <f t="shared" si="16"/>
        <v>104366</v>
      </c>
      <c r="I92" s="60">
        <f t="shared" si="16"/>
        <v>108085</v>
      </c>
      <c r="J92" s="62">
        <f t="shared" si="16"/>
        <v>109257</v>
      </c>
      <c r="K92" s="60">
        <f t="shared" si="16"/>
        <v>116245</v>
      </c>
      <c r="L92" s="60">
        <f t="shared" si="16"/>
        <v>124366</v>
      </c>
      <c r="M92" s="60">
        <f t="shared" si="16"/>
        <v>130669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173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67800</v>
      </c>
      <c r="F4" s="90">
        <f t="shared" ref="F4:M4" si="0">F5+F8+F47</f>
        <v>65222</v>
      </c>
      <c r="G4" s="90">
        <f t="shared" si="0"/>
        <v>88107</v>
      </c>
      <c r="H4" s="91">
        <f t="shared" si="0"/>
        <v>80041</v>
      </c>
      <c r="I4" s="90">
        <f t="shared" si="0"/>
        <v>83441</v>
      </c>
      <c r="J4" s="92">
        <f t="shared" si="0"/>
        <v>82480</v>
      </c>
      <c r="K4" s="90">
        <f t="shared" si="0"/>
        <v>95552</v>
      </c>
      <c r="L4" s="90">
        <f t="shared" si="0"/>
        <v>93179</v>
      </c>
      <c r="M4" s="90">
        <f t="shared" si="0"/>
        <v>98542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22463</v>
      </c>
      <c r="F5" s="118">
        <f t="shared" ref="F5:M5" si="1">SUM(F6:F7)</f>
        <v>25230</v>
      </c>
      <c r="G5" s="118">
        <f t="shared" si="1"/>
        <v>30401</v>
      </c>
      <c r="H5" s="119">
        <f t="shared" si="1"/>
        <v>39801</v>
      </c>
      <c r="I5" s="118">
        <f t="shared" si="1"/>
        <v>38886</v>
      </c>
      <c r="J5" s="120">
        <f t="shared" si="1"/>
        <v>35910</v>
      </c>
      <c r="K5" s="118">
        <f t="shared" si="1"/>
        <v>47495</v>
      </c>
      <c r="L5" s="118">
        <f t="shared" si="1"/>
        <v>49000</v>
      </c>
      <c r="M5" s="118">
        <f t="shared" si="1"/>
        <v>53313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19854</v>
      </c>
      <c r="F6" s="97">
        <v>22053</v>
      </c>
      <c r="G6" s="97">
        <v>24257</v>
      </c>
      <c r="H6" s="98">
        <v>30988</v>
      </c>
      <c r="I6" s="97">
        <v>30241</v>
      </c>
      <c r="J6" s="99">
        <v>27097</v>
      </c>
      <c r="K6" s="97">
        <v>36213</v>
      </c>
      <c r="L6" s="97">
        <v>37428</v>
      </c>
      <c r="M6" s="97">
        <v>40863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2609</v>
      </c>
      <c r="F7" s="111">
        <v>3177</v>
      </c>
      <c r="G7" s="111">
        <v>6144</v>
      </c>
      <c r="H7" s="112">
        <v>8813</v>
      </c>
      <c r="I7" s="111">
        <v>8645</v>
      </c>
      <c r="J7" s="113">
        <v>8813</v>
      </c>
      <c r="K7" s="111">
        <v>11282</v>
      </c>
      <c r="L7" s="111">
        <v>11572</v>
      </c>
      <c r="M7" s="111">
        <v>12450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45337</v>
      </c>
      <c r="F8" s="118">
        <f t="shared" ref="F8:M8" si="2">SUM(F9:F46)</f>
        <v>39992</v>
      </c>
      <c r="G8" s="118">
        <f t="shared" si="2"/>
        <v>57706</v>
      </c>
      <c r="H8" s="119">
        <f t="shared" si="2"/>
        <v>40240</v>
      </c>
      <c r="I8" s="118">
        <f t="shared" si="2"/>
        <v>44555</v>
      </c>
      <c r="J8" s="120">
        <f t="shared" si="2"/>
        <v>46570</v>
      </c>
      <c r="K8" s="118">
        <f t="shared" si="2"/>
        <v>48057</v>
      </c>
      <c r="L8" s="118">
        <f t="shared" si="2"/>
        <v>44179</v>
      </c>
      <c r="M8" s="118">
        <f t="shared" si="2"/>
        <v>45229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95</v>
      </c>
      <c r="F9" s="97">
        <v>89</v>
      </c>
      <c r="G9" s="97">
        <v>98</v>
      </c>
      <c r="H9" s="98">
        <v>110</v>
      </c>
      <c r="I9" s="97">
        <v>110</v>
      </c>
      <c r="J9" s="99">
        <v>110</v>
      </c>
      <c r="K9" s="97">
        <v>115</v>
      </c>
      <c r="L9" s="97">
        <v>121</v>
      </c>
      <c r="M9" s="97">
        <v>127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159</v>
      </c>
      <c r="F10" s="104">
        <v>2688</v>
      </c>
      <c r="G10" s="104">
        <v>2983</v>
      </c>
      <c r="H10" s="105">
        <v>2260</v>
      </c>
      <c r="I10" s="104">
        <v>2260</v>
      </c>
      <c r="J10" s="106">
        <v>4154</v>
      </c>
      <c r="K10" s="104">
        <v>4649</v>
      </c>
      <c r="L10" s="104">
        <v>5535</v>
      </c>
      <c r="M10" s="104">
        <v>5810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4175</v>
      </c>
      <c r="F14" s="104">
        <v>3582</v>
      </c>
      <c r="G14" s="104">
        <v>14927</v>
      </c>
      <c r="H14" s="105">
        <v>4318</v>
      </c>
      <c r="I14" s="104">
        <v>5583</v>
      </c>
      <c r="J14" s="106">
        <v>5989</v>
      </c>
      <c r="K14" s="104">
        <v>9950</v>
      </c>
      <c r="L14" s="104">
        <v>7591</v>
      </c>
      <c r="M14" s="104">
        <v>8011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888</v>
      </c>
      <c r="F15" s="104">
        <v>946</v>
      </c>
      <c r="G15" s="104">
        <v>947</v>
      </c>
      <c r="H15" s="105">
        <v>1239</v>
      </c>
      <c r="I15" s="104">
        <v>1239</v>
      </c>
      <c r="J15" s="106">
        <v>1739</v>
      </c>
      <c r="K15" s="104">
        <v>1605</v>
      </c>
      <c r="L15" s="104">
        <v>1046</v>
      </c>
      <c r="M15" s="104">
        <v>1037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623</v>
      </c>
      <c r="F17" s="104">
        <v>737</v>
      </c>
      <c r="G17" s="104">
        <v>772</v>
      </c>
      <c r="H17" s="105">
        <v>721</v>
      </c>
      <c r="I17" s="104">
        <v>721</v>
      </c>
      <c r="J17" s="106">
        <v>606</v>
      </c>
      <c r="K17" s="104">
        <v>440</v>
      </c>
      <c r="L17" s="104">
        <v>462</v>
      </c>
      <c r="M17" s="104">
        <v>709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294</v>
      </c>
      <c r="F21" s="104">
        <v>295</v>
      </c>
      <c r="G21" s="104">
        <v>298</v>
      </c>
      <c r="H21" s="105">
        <v>389</v>
      </c>
      <c r="I21" s="104">
        <v>739</v>
      </c>
      <c r="J21" s="106">
        <v>989</v>
      </c>
      <c r="K21" s="104">
        <v>1708</v>
      </c>
      <c r="L21" s="104">
        <v>428</v>
      </c>
      <c r="M21" s="104">
        <v>451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26284</v>
      </c>
      <c r="F22" s="104">
        <v>13067</v>
      </c>
      <c r="G22" s="104">
        <v>12359</v>
      </c>
      <c r="H22" s="105">
        <v>7550</v>
      </c>
      <c r="I22" s="104">
        <v>7550</v>
      </c>
      <c r="J22" s="106">
        <v>7730</v>
      </c>
      <c r="K22" s="104">
        <v>10253</v>
      </c>
      <c r="L22" s="104">
        <v>10545</v>
      </c>
      <c r="M22" s="104">
        <v>11432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30</v>
      </c>
      <c r="F23" s="104">
        <v>291</v>
      </c>
      <c r="G23" s="104">
        <v>332</v>
      </c>
      <c r="H23" s="105">
        <v>289</v>
      </c>
      <c r="I23" s="104">
        <v>289</v>
      </c>
      <c r="J23" s="106">
        <v>289</v>
      </c>
      <c r="K23" s="104">
        <v>304</v>
      </c>
      <c r="L23" s="104">
        <v>319</v>
      </c>
      <c r="M23" s="104">
        <v>336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78</v>
      </c>
      <c r="F24" s="104">
        <v>82</v>
      </c>
      <c r="G24" s="104">
        <v>93</v>
      </c>
      <c r="H24" s="105">
        <v>90</v>
      </c>
      <c r="I24" s="104">
        <v>90</v>
      </c>
      <c r="J24" s="106">
        <v>90</v>
      </c>
      <c r="K24" s="104">
        <v>94</v>
      </c>
      <c r="L24" s="104">
        <v>99</v>
      </c>
      <c r="M24" s="104">
        <v>104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31</v>
      </c>
      <c r="F25" s="104">
        <v>31</v>
      </c>
      <c r="G25" s="104">
        <v>30</v>
      </c>
      <c r="H25" s="105">
        <v>90</v>
      </c>
      <c r="I25" s="104">
        <v>90</v>
      </c>
      <c r="J25" s="106">
        <v>90</v>
      </c>
      <c r="K25" s="104">
        <v>95</v>
      </c>
      <c r="L25" s="104">
        <v>100</v>
      </c>
      <c r="M25" s="104">
        <v>105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38</v>
      </c>
      <c r="F29" s="104">
        <v>54</v>
      </c>
      <c r="G29" s="104">
        <v>56</v>
      </c>
      <c r="H29" s="105">
        <v>93</v>
      </c>
      <c r="I29" s="104">
        <v>93</v>
      </c>
      <c r="J29" s="106">
        <v>93</v>
      </c>
      <c r="K29" s="104">
        <v>100</v>
      </c>
      <c r="L29" s="104">
        <v>107</v>
      </c>
      <c r="M29" s="104">
        <v>114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82</v>
      </c>
      <c r="F37" s="104">
        <v>87</v>
      </c>
      <c r="G37" s="104">
        <v>89</v>
      </c>
      <c r="H37" s="105">
        <v>189</v>
      </c>
      <c r="I37" s="104">
        <v>189</v>
      </c>
      <c r="J37" s="106">
        <v>189</v>
      </c>
      <c r="K37" s="104">
        <v>401</v>
      </c>
      <c r="L37" s="104">
        <v>78</v>
      </c>
      <c r="M37" s="104">
        <v>29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46</v>
      </c>
      <c r="F38" s="104">
        <v>71</v>
      </c>
      <c r="G38" s="104">
        <v>72</v>
      </c>
      <c r="H38" s="105">
        <v>457</v>
      </c>
      <c r="I38" s="104">
        <v>457</v>
      </c>
      <c r="J38" s="106">
        <v>457</v>
      </c>
      <c r="K38" s="104">
        <v>606</v>
      </c>
      <c r="L38" s="104">
        <v>487</v>
      </c>
      <c r="M38" s="104">
        <v>325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255</v>
      </c>
      <c r="F39" s="104">
        <v>258</v>
      </c>
      <c r="G39" s="104">
        <v>259</v>
      </c>
      <c r="H39" s="105">
        <v>523</v>
      </c>
      <c r="I39" s="104">
        <v>523</v>
      </c>
      <c r="J39" s="106">
        <v>523</v>
      </c>
      <c r="K39" s="104">
        <v>549</v>
      </c>
      <c r="L39" s="104">
        <v>576</v>
      </c>
      <c r="M39" s="104">
        <v>607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284</v>
      </c>
      <c r="F40" s="104">
        <v>397</v>
      </c>
      <c r="G40" s="104">
        <v>434</v>
      </c>
      <c r="H40" s="105">
        <v>457</v>
      </c>
      <c r="I40" s="104">
        <v>1157</v>
      </c>
      <c r="J40" s="106">
        <v>2233</v>
      </c>
      <c r="K40" s="104">
        <v>480</v>
      </c>
      <c r="L40" s="104">
        <v>504</v>
      </c>
      <c r="M40" s="104">
        <v>530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39</v>
      </c>
      <c r="F41" s="104">
        <v>1172</v>
      </c>
      <c r="G41" s="104">
        <v>1363</v>
      </c>
      <c r="H41" s="105">
        <v>2378</v>
      </c>
      <c r="I41" s="104">
        <v>2378</v>
      </c>
      <c r="J41" s="106">
        <v>2610</v>
      </c>
      <c r="K41" s="104">
        <v>3008</v>
      </c>
      <c r="L41" s="104">
        <v>3099</v>
      </c>
      <c r="M41" s="104">
        <v>4005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11405</v>
      </c>
      <c r="F42" s="104">
        <v>12242</v>
      </c>
      <c r="G42" s="104">
        <v>18652</v>
      </c>
      <c r="H42" s="105">
        <v>16600</v>
      </c>
      <c r="I42" s="104">
        <v>17650</v>
      </c>
      <c r="J42" s="106">
        <v>16192</v>
      </c>
      <c r="K42" s="104">
        <v>10248</v>
      </c>
      <c r="L42" s="104">
        <v>9206</v>
      </c>
      <c r="M42" s="104">
        <v>7396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163</v>
      </c>
      <c r="F43" s="104">
        <v>172</v>
      </c>
      <c r="G43" s="104">
        <v>164</v>
      </c>
      <c r="H43" s="105">
        <v>190</v>
      </c>
      <c r="I43" s="104">
        <v>190</v>
      </c>
      <c r="J43" s="106">
        <v>190</v>
      </c>
      <c r="K43" s="104">
        <v>199</v>
      </c>
      <c r="L43" s="104">
        <v>209</v>
      </c>
      <c r="M43" s="104">
        <v>220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234</v>
      </c>
      <c r="F44" s="104">
        <v>2978</v>
      </c>
      <c r="G44" s="104">
        <v>2933</v>
      </c>
      <c r="H44" s="105">
        <v>1286</v>
      </c>
      <c r="I44" s="104">
        <v>1286</v>
      </c>
      <c r="J44" s="106">
        <v>1286</v>
      </c>
      <c r="K44" s="104">
        <v>2263</v>
      </c>
      <c r="L44" s="104">
        <v>2328</v>
      </c>
      <c r="M44" s="104">
        <v>2437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125</v>
      </c>
      <c r="F45" s="104">
        <v>743</v>
      </c>
      <c r="G45" s="104">
        <v>836</v>
      </c>
      <c r="H45" s="105">
        <v>974</v>
      </c>
      <c r="I45" s="104">
        <v>1924</v>
      </c>
      <c r="J45" s="106">
        <v>974</v>
      </c>
      <c r="K45" s="104">
        <v>951</v>
      </c>
      <c r="L45" s="104">
        <v>1298</v>
      </c>
      <c r="M45" s="104">
        <v>1434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9</v>
      </c>
      <c r="F46" s="111">
        <v>10</v>
      </c>
      <c r="G46" s="111">
        <v>9</v>
      </c>
      <c r="H46" s="112">
        <v>37</v>
      </c>
      <c r="I46" s="111">
        <v>37</v>
      </c>
      <c r="J46" s="113">
        <v>37</v>
      </c>
      <c r="K46" s="111">
        <v>39</v>
      </c>
      <c r="L46" s="111">
        <v>41</v>
      </c>
      <c r="M46" s="111">
        <v>10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30167</v>
      </c>
      <c r="F51" s="90">
        <f t="shared" ref="F51:M51" si="4">F52+F59+F62+F63+F64+F72+F73</f>
        <v>17343</v>
      </c>
      <c r="G51" s="90">
        <f t="shared" si="4"/>
        <v>24484</v>
      </c>
      <c r="H51" s="91">
        <f t="shared" si="4"/>
        <v>36904</v>
      </c>
      <c r="I51" s="90">
        <f t="shared" si="4"/>
        <v>37756</v>
      </c>
      <c r="J51" s="92">
        <f t="shared" si="4"/>
        <v>37756</v>
      </c>
      <c r="K51" s="90">
        <f t="shared" si="4"/>
        <v>37894</v>
      </c>
      <c r="L51" s="90">
        <f t="shared" si="4"/>
        <v>38893</v>
      </c>
      <c r="M51" s="90">
        <f t="shared" si="4"/>
        <v>40954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30167</v>
      </c>
      <c r="F72" s="104">
        <v>17343</v>
      </c>
      <c r="G72" s="104">
        <v>24484</v>
      </c>
      <c r="H72" s="105">
        <v>36904</v>
      </c>
      <c r="I72" s="104">
        <v>37756</v>
      </c>
      <c r="J72" s="106">
        <v>37756</v>
      </c>
      <c r="K72" s="104">
        <v>37894</v>
      </c>
      <c r="L72" s="104">
        <v>38893</v>
      </c>
      <c r="M72" s="104">
        <v>40954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0</v>
      </c>
      <c r="F77" s="90">
        <f t="shared" ref="F77:M77" si="13">F78+F81+F84+F85+F86+F87+F88</f>
        <v>0</v>
      </c>
      <c r="G77" s="90">
        <f t="shared" si="13"/>
        <v>0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0</v>
      </c>
      <c r="F81" s="104">
        <f t="shared" ref="F81:M81" si="15">SUM(F82:F83)</f>
        <v>0</v>
      </c>
      <c r="G81" s="104">
        <f t="shared" si="15"/>
        <v>0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0</v>
      </c>
      <c r="F83" s="111">
        <v>0</v>
      </c>
      <c r="G83" s="111">
        <v>0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180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97967</v>
      </c>
      <c r="F92" s="60">
        <f t="shared" ref="F92:M92" si="16">F4+F51+F77+F90</f>
        <v>82565</v>
      </c>
      <c r="G92" s="60">
        <f t="shared" si="16"/>
        <v>112771</v>
      </c>
      <c r="H92" s="61">
        <f t="shared" si="16"/>
        <v>116945</v>
      </c>
      <c r="I92" s="60">
        <f t="shared" si="16"/>
        <v>121197</v>
      </c>
      <c r="J92" s="62">
        <f t="shared" si="16"/>
        <v>120236</v>
      </c>
      <c r="K92" s="60">
        <f t="shared" si="16"/>
        <v>133446</v>
      </c>
      <c r="L92" s="60">
        <f t="shared" si="16"/>
        <v>132072</v>
      </c>
      <c r="M92" s="60">
        <f t="shared" si="16"/>
        <v>139496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AA239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3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5"/>
      <c r="B4" s="6" t="s">
        <v>43</v>
      </c>
      <c r="C4" s="52"/>
      <c r="D4" s="52"/>
      <c r="E4" s="52"/>
      <c r="F4" s="53"/>
      <c r="G4" s="54"/>
      <c r="H4" s="55"/>
      <c r="I4" s="52"/>
      <c r="J4" s="52"/>
      <c r="K4" s="52"/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26" t="s">
        <v>141</v>
      </c>
      <c r="C5" s="33">
        <v>107078</v>
      </c>
      <c r="D5" s="33">
        <v>88258</v>
      </c>
      <c r="E5" s="33">
        <v>97286</v>
      </c>
      <c r="F5" s="32">
        <v>104366</v>
      </c>
      <c r="G5" s="33">
        <v>108085</v>
      </c>
      <c r="H5" s="34">
        <v>109257</v>
      </c>
      <c r="I5" s="33">
        <v>116245</v>
      </c>
      <c r="J5" s="33">
        <v>124366</v>
      </c>
      <c r="K5" s="33">
        <v>130669</v>
      </c>
      <c r="Z5" s="66">
        <f t="shared" si="0"/>
        <v>1</v>
      </c>
      <c r="AA5" s="30">
        <v>2</v>
      </c>
    </row>
    <row r="6" spans="1:27" s="14" customFormat="1" ht="12.75" customHeight="1" x14ac:dyDescent="0.25">
      <c r="A6" s="25"/>
      <c r="B6" s="26" t="s">
        <v>148</v>
      </c>
      <c r="C6" s="33">
        <v>97967</v>
      </c>
      <c r="D6" s="33">
        <v>82565</v>
      </c>
      <c r="E6" s="33">
        <v>112771</v>
      </c>
      <c r="F6" s="32">
        <v>116945</v>
      </c>
      <c r="G6" s="33">
        <v>121197</v>
      </c>
      <c r="H6" s="34">
        <v>120236</v>
      </c>
      <c r="I6" s="33">
        <v>133446</v>
      </c>
      <c r="J6" s="33">
        <v>132072</v>
      </c>
      <c r="K6" s="33">
        <v>139496</v>
      </c>
      <c r="Z6" s="66">
        <f t="shared" si="0"/>
        <v>1</v>
      </c>
      <c r="AA6" s="24" t="s">
        <v>17</v>
      </c>
    </row>
    <row r="7" spans="1:27" s="14" customFormat="1" ht="12.75" hidden="1" customHeight="1" x14ac:dyDescent="0.25">
      <c r="A7" s="25"/>
      <c r="B7" s="26" t="s">
        <v>149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66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26" t="s">
        <v>150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26" t="s">
        <v>151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26" t="s">
        <v>152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>
        <f t="shared" si="0"/>
        <v>0</v>
      </c>
    </row>
    <row r="11" spans="1:27" s="14" customFormat="1" ht="12.75" hidden="1" customHeight="1" x14ac:dyDescent="0.25">
      <c r="A11" s="25"/>
      <c r="B11" s="26" t="s">
        <v>153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>
        <f t="shared" si="0"/>
        <v>0</v>
      </c>
    </row>
    <row r="12" spans="1:27" s="14" customFormat="1" ht="12.75" hidden="1" customHeight="1" x14ac:dyDescent="0.25">
      <c r="A12" s="25"/>
      <c r="B12" s="26" t="s">
        <v>154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66">
        <f t="shared" si="0"/>
        <v>0</v>
      </c>
    </row>
    <row r="13" spans="1:27" s="14" customFormat="1" ht="12.75" hidden="1" customHeight="1" x14ac:dyDescent="0.25">
      <c r="A13" s="25"/>
      <c r="B13" s="26" t="s">
        <v>155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66">
        <f t="shared" si="0"/>
        <v>0</v>
      </c>
    </row>
    <row r="14" spans="1:27" s="14" customFormat="1" ht="12.75" hidden="1" customHeight="1" x14ac:dyDescent="0.25">
      <c r="A14" s="25"/>
      <c r="B14" s="26" t="s">
        <v>142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66">
        <f t="shared" si="0"/>
        <v>0</v>
      </c>
    </row>
    <row r="15" spans="1:27" s="14" customFormat="1" ht="12.75" hidden="1" customHeight="1" x14ac:dyDescent="0.25">
      <c r="A15" s="25"/>
      <c r="B15" s="26" t="s">
        <v>143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66">
        <f t="shared" si="0"/>
        <v>0</v>
      </c>
    </row>
    <row r="16" spans="1:27" s="14" customFormat="1" ht="12.75" hidden="1" customHeight="1" x14ac:dyDescent="0.25">
      <c r="A16" s="25"/>
      <c r="B16" s="26" t="s">
        <v>144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66">
        <f t="shared" si="0"/>
        <v>0</v>
      </c>
    </row>
    <row r="17" spans="1:26" s="14" customFormat="1" ht="12.75" hidden="1" customHeight="1" x14ac:dyDescent="0.25">
      <c r="A17" s="31"/>
      <c r="B17" s="26" t="s">
        <v>145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66">
        <f t="shared" si="0"/>
        <v>0</v>
      </c>
    </row>
    <row r="18" spans="1:26" s="14" customFormat="1" ht="12.75" hidden="1" customHeight="1" x14ac:dyDescent="0.25">
      <c r="A18" s="31"/>
      <c r="B18" s="26" t="s">
        <v>146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66">
        <f t="shared" si="0"/>
        <v>0</v>
      </c>
    </row>
    <row r="19" spans="1:26" s="14" customFormat="1" ht="12.75" hidden="1" customHeight="1" x14ac:dyDescent="0.25">
      <c r="A19" s="25"/>
      <c r="B19" s="26" t="s">
        <v>147</v>
      </c>
      <c r="C19" s="33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3">
        <v>0</v>
      </c>
      <c r="Z19" s="66">
        <f t="shared" si="0"/>
        <v>0</v>
      </c>
    </row>
    <row r="20" spans="1:26" s="14" customFormat="1" ht="12.75" customHeight="1" x14ac:dyDescent="0.25">
      <c r="A20" s="46"/>
      <c r="B20" s="47" t="s">
        <v>44</v>
      </c>
      <c r="C20" s="48">
        <f>SUM(C5:C19)</f>
        <v>205045</v>
      </c>
      <c r="D20" s="48">
        <f t="shared" ref="D20:K20" si="1">SUM(D5:D19)</f>
        <v>170823</v>
      </c>
      <c r="E20" s="48">
        <f t="shared" si="1"/>
        <v>210057</v>
      </c>
      <c r="F20" s="49">
        <f t="shared" si="1"/>
        <v>221311</v>
      </c>
      <c r="G20" s="48">
        <f t="shared" si="1"/>
        <v>229282</v>
      </c>
      <c r="H20" s="50">
        <f t="shared" si="1"/>
        <v>229493</v>
      </c>
      <c r="I20" s="48">
        <f t="shared" si="1"/>
        <v>249691</v>
      </c>
      <c r="J20" s="48">
        <f t="shared" si="1"/>
        <v>256438</v>
      </c>
      <c r="K20" s="48">
        <f t="shared" si="1"/>
        <v>270165</v>
      </c>
      <c r="Z20" s="66">
        <f t="shared" si="0"/>
        <v>1</v>
      </c>
    </row>
    <row r="21" spans="1:26" s="14" customFormat="1" ht="5.0999999999999996" customHeight="1" x14ac:dyDescent="0.25">
      <c r="A21" s="68"/>
      <c r="B21" s="69"/>
      <c r="C21" s="43"/>
      <c r="D21" s="43"/>
      <c r="E21" s="43"/>
      <c r="F21" s="44"/>
      <c r="G21" s="43"/>
      <c r="H21" s="45"/>
      <c r="I21" s="43"/>
      <c r="J21" s="43"/>
      <c r="K21" s="43"/>
      <c r="Z21" s="66"/>
    </row>
    <row r="22" spans="1:26" s="14" customFormat="1" ht="12.75" customHeight="1" x14ac:dyDescent="0.25">
      <c r="A22" s="5"/>
      <c r="B22" s="69" t="s">
        <v>45</v>
      </c>
      <c r="C22" s="52"/>
      <c r="D22" s="52"/>
      <c r="E22" s="52"/>
      <c r="F22" s="53"/>
      <c r="G22" s="54"/>
      <c r="H22" s="55"/>
      <c r="I22" s="52"/>
      <c r="J22" s="52"/>
      <c r="K22" s="52"/>
      <c r="Z22" s="66"/>
    </row>
    <row r="23" spans="1:26" s="14" customFormat="1" ht="12.75" customHeight="1" x14ac:dyDescent="0.25">
      <c r="A23" s="25"/>
      <c r="B23" s="70" t="s">
        <v>46</v>
      </c>
      <c r="C23" s="33">
        <v>16020</v>
      </c>
      <c r="D23" s="33">
        <v>19875</v>
      </c>
      <c r="E23" s="33">
        <v>20991</v>
      </c>
      <c r="F23" s="32">
        <v>22123</v>
      </c>
      <c r="G23" s="33">
        <v>22123</v>
      </c>
      <c r="H23" s="34">
        <v>21912</v>
      </c>
      <c r="I23" s="33">
        <v>23797</v>
      </c>
      <c r="J23" s="33">
        <v>25915</v>
      </c>
      <c r="K23" s="33">
        <v>28195</v>
      </c>
      <c r="Z23" s="66"/>
    </row>
    <row r="24" spans="1:26" s="14" customFormat="1" ht="12.75" customHeight="1" x14ac:dyDescent="0.25">
      <c r="A24" s="25"/>
      <c r="B24" s="71" t="s">
        <v>47</v>
      </c>
      <c r="C24" s="72"/>
      <c r="D24" s="72"/>
      <c r="E24" s="72"/>
      <c r="F24" s="73"/>
      <c r="G24" s="72"/>
      <c r="H24" s="74"/>
      <c r="I24" s="72"/>
      <c r="J24" s="72"/>
      <c r="K24" s="72"/>
      <c r="Z24" s="66"/>
    </row>
    <row r="25" spans="1:26" s="14" customFormat="1" ht="5.0999999999999996" customHeight="1" x14ac:dyDescent="0.25">
      <c r="A25" s="25"/>
      <c r="B25" s="70"/>
      <c r="C25" s="43"/>
      <c r="D25" s="43"/>
      <c r="E25" s="43"/>
      <c r="F25" s="44"/>
      <c r="G25" s="43"/>
      <c r="H25" s="45"/>
      <c r="I25" s="43"/>
      <c r="J25" s="43"/>
      <c r="K25" s="43"/>
      <c r="Z25" s="66"/>
    </row>
    <row r="26" spans="1:26" s="14" customFormat="1" ht="12.75" customHeight="1" x14ac:dyDescent="0.25">
      <c r="A26" s="58"/>
      <c r="B26" s="59" t="s">
        <v>48</v>
      </c>
      <c r="C26" s="60">
        <f>C20+C23</f>
        <v>221065</v>
      </c>
      <c r="D26" s="60">
        <f t="shared" ref="D26:K26" si="2">D20+D23</f>
        <v>190698</v>
      </c>
      <c r="E26" s="60">
        <f t="shared" si="2"/>
        <v>231048</v>
      </c>
      <c r="F26" s="61">
        <f t="shared" si="2"/>
        <v>243434</v>
      </c>
      <c r="G26" s="60">
        <f t="shared" si="2"/>
        <v>251405</v>
      </c>
      <c r="H26" s="62">
        <f t="shared" si="2"/>
        <v>251405</v>
      </c>
      <c r="I26" s="60">
        <f t="shared" si="2"/>
        <v>273488</v>
      </c>
      <c r="J26" s="60">
        <f t="shared" si="2"/>
        <v>282353</v>
      </c>
      <c r="K26" s="60">
        <f t="shared" si="2"/>
        <v>298360</v>
      </c>
      <c r="Z26" s="66"/>
    </row>
    <row r="27" spans="1:26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  <c r="Z27" s="66"/>
    </row>
    <row r="28" spans="1:26" s="14" customFormat="1" ht="25.5" x14ac:dyDescent="0.25">
      <c r="A28" s="25"/>
      <c r="B28" s="56" t="s">
        <v>49</v>
      </c>
      <c r="C28" s="43"/>
      <c r="D28" s="43"/>
      <c r="E28" s="43"/>
      <c r="F28" s="44"/>
      <c r="G28" s="43"/>
      <c r="H28" s="45"/>
      <c r="I28" s="43"/>
      <c r="J28" s="43"/>
      <c r="K28" s="43"/>
      <c r="Z28" s="66"/>
    </row>
    <row r="29" spans="1:26" s="14" customFormat="1" ht="38.25" x14ac:dyDescent="0.25">
      <c r="A29" s="25"/>
      <c r="B29" s="57" t="s">
        <v>40</v>
      </c>
      <c r="C29" s="36">
        <v>2343</v>
      </c>
      <c r="D29" s="36">
        <v>970</v>
      </c>
      <c r="E29" s="36">
        <v>1028</v>
      </c>
      <c r="F29" s="35">
        <v>1090</v>
      </c>
      <c r="G29" s="36">
        <v>1090</v>
      </c>
      <c r="H29" s="37">
        <v>1090</v>
      </c>
      <c r="I29" s="36">
        <v>1155</v>
      </c>
      <c r="J29" s="36">
        <v>1224</v>
      </c>
      <c r="K29" s="36">
        <v>1289</v>
      </c>
      <c r="Z29" s="66"/>
    </row>
    <row r="30" spans="1:26" s="14" customFormat="1" ht="12.75" customHeight="1" x14ac:dyDescent="0.25">
      <c r="A30" s="58"/>
      <c r="B30" s="59" t="s">
        <v>50</v>
      </c>
      <c r="C30" s="60">
        <f>C26-C29</f>
        <v>218722</v>
      </c>
      <c r="D30" s="60">
        <f t="shared" ref="D30:K30" si="3">D26-D29</f>
        <v>189728</v>
      </c>
      <c r="E30" s="60">
        <f t="shared" si="3"/>
        <v>230020</v>
      </c>
      <c r="F30" s="61">
        <f t="shared" si="3"/>
        <v>242344</v>
      </c>
      <c r="G30" s="60">
        <f t="shared" si="3"/>
        <v>250315</v>
      </c>
      <c r="H30" s="62">
        <f t="shared" si="3"/>
        <v>250315</v>
      </c>
      <c r="I30" s="60">
        <f t="shared" si="3"/>
        <v>272333</v>
      </c>
      <c r="J30" s="60">
        <f t="shared" si="3"/>
        <v>281129</v>
      </c>
      <c r="K30" s="60">
        <f t="shared" si="3"/>
        <v>297071</v>
      </c>
      <c r="Z30" s="66"/>
    </row>
    <row r="31" spans="1:26" s="14" customFormat="1" ht="12.75" customHeight="1" x14ac:dyDescent="0.25">
      <c r="A31" s="63"/>
      <c r="B31" s="69"/>
      <c r="C31" s="43"/>
      <c r="D31" s="43"/>
      <c r="E31" s="43"/>
      <c r="F31" s="43"/>
      <c r="G31" s="43"/>
      <c r="H31" s="43"/>
      <c r="I31" s="43"/>
      <c r="J31" s="43"/>
      <c r="K31" s="43"/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AA256"/>
  <sheetViews>
    <sheetView showGridLines="0" workbookViewId="0"/>
  </sheetViews>
  <sheetFormatPr defaultRowHeight="12.75" x14ac:dyDescent="0.25"/>
  <cols>
    <col min="1" max="1" width="0.85546875" style="64" customWidth="1"/>
    <col min="2" max="2" width="28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16384" width="9.140625" style="64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20">
        <f>SUM(C5:C7)</f>
        <v>172836</v>
      </c>
      <c r="D4" s="20">
        <f t="shared" ref="D4:K4" si="0">SUM(D5:D7)</f>
        <v>169651</v>
      </c>
      <c r="E4" s="20">
        <f t="shared" si="0"/>
        <v>202829</v>
      </c>
      <c r="F4" s="21">
        <f t="shared" si="0"/>
        <v>199363</v>
      </c>
      <c r="G4" s="20">
        <f t="shared" si="0"/>
        <v>206182</v>
      </c>
      <c r="H4" s="22">
        <f t="shared" si="0"/>
        <v>208131</v>
      </c>
      <c r="I4" s="20">
        <f t="shared" si="0"/>
        <v>230735</v>
      </c>
      <c r="J4" s="20">
        <f t="shared" si="0"/>
        <v>237165</v>
      </c>
      <c r="K4" s="20">
        <f t="shared" si="0"/>
        <v>250777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68304</v>
      </c>
      <c r="D5" s="28">
        <v>75813</v>
      </c>
      <c r="E5" s="28">
        <v>88047</v>
      </c>
      <c r="F5" s="27">
        <v>112440</v>
      </c>
      <c r="G5" s="28">
        <v>108228</v>
      </c>
      <c r="H5" s="29">
        <v>102283</v>
      </c>
      <c r="I5" s="28">
        <v>132029</v>
      </c>
      <c r="J5" s="28">
        <v>138593</v>
      </c>
      <c r="K5" s="29">
        <v>150789</v>
      </c>
      <c r="AA5" s="30">
        <v>2</v>
      </c>
    </row>
    <row r="6" spans="1:27" s="14" customFormat="1" ht="12.75" customHeight="1" x14ac:dyDescent="0.25">
      <c r="A6" s="31"/>
      <c r="B6" s="26" t="s">
        <v>16</v>
      </c>
      <c r="C6" s="32">
        <v>104532</v>
      </c>
      <c r="D6" s="33">
        <v>93838</v>
      </c>
      <c r="E6" s="33">
        <v>114782</v>
      </c>
      <c r="F6" s="32">
        <v>86923</v>
      </c>
      <c r="G6" s="33">
        <v>97954</v>
      </c>
      <c r="H6" s="34">
        <v>105848</v>
      </c>
      <c r="I6" s="33">
        <v>98706</v>
      </c>
      <c r="J6" s="33">
        <v>98572</v>
      </c>
      <c r="K6" s="34">
        <v>99988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30167</v>
      </c>
      <c r="D8" s="40">
        <f t="shared" ref="D8:K8" si="1">SUM(D9:D15)</f>
        <v>17343</v>
      </c>
      <c r="E8" s="40">
        <f t="shared" si="1"/>
        <v>24484</v>
      </c>
      <c r="F8" s="41">
        <f t="shared" si="1"/>
        <v>36904</v>
      </c>
      <c r="G8" s="40">
        <f t="shared" si="1"/>
        <v>37756</v>
      </c>
      <c r="H8" s="42">
        <f t="shared" si="1"/>
        <v>37756</v>
      </c>
      <c r="I8" s="40">
        <f t="shared" si="1"/>
        <v>37894</v>
      </c>
      <c r="J8" s="40">
        <f t="shared" si="1"/>
        <v>38893</v>
      </c>
      <c r="K8" s="40">
        <f t="shared" si="1"/>
        <v>40954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30167</v>
      </c>
      <c r="D14" s="33">
        <v>17343</v>
      </c>
      <c r="E14" s="33">
        <v>24484</v>
      </c>
      <c r="F14" s="32">
        <v>36904</v>
      </c>
      <c r="G14" s="33">
        <v>37756</v>
      </c>
      <c r="H14" s="34">
        <v>37756</v>
      </c>
      <c r="I14" s="33">
        <v>37894</v>
      </c>
      <c r="J14" s="33">
        <v>38893</v>
      </c>
      <c r="K14" s="34">
        <v>40954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18062</v>
      </c>
      <c r="D16" s="40">
        <f t="shared" ref="D16:K16" si="2">SUM(D17:D23)</f>
        <v>3704</v>
      </c>
      <c r="E16" s="40">
        <f t="shared" si="2"/>
        <v>2794</v>
      </c>
      <c r="F16" s="41">
        <f t="shared" si="2"/>
        <v>7167</v>
      </c>
      <c r="G16" s="40">
        <f t="shared" si="2"/>
        <v>7467</v>
      </c>
      <c r="H16" s="42">
        <f t="shared" si="2"/>
        <v>5518</v>
      </c>
      <c r="I16" s="40">
        <f t="shared" si="2"/>
        <v>4859</v>
      </c>
      <c r="J16" s="40">
        <f t="shared" si="2"/>
        <v>6295</v>
      </c>
      <c r="K16" s="40">
        <f t="shared" si="2"/>
        <v>6629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5090</v>
      </c>
      <c r="D18" s="33">
        <v>3496</v>
      </c>
      <c r="E18" s="33">
        <v>2794</v>
      </c>
      <c r="F18" s="32">
        <v>7167</v>
      </c>
      <c r="G18" s="33">
        <v>6867</v>
      </c>
      <c r="H18" s="34">
        <v>5518</v>
      </c>
      <c r="I18" s="33">
        <v>4334</v>
      </c>
      <c r="J18" s="33">
        <v>5744</v>
      </c>
      <c r="K18" s="34">
        <v>6049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12972</v>
      </c>
      <c r="D23" s="36">
        <v>208</v>
      </c>
      <c r="E23" s="36">
        <v>0</v>
      </c>
      <c r="F23" s="35">
        <v>0</v>
      </c>
      <c r="G23" s="36">
        <v>600</v>
      </c>
      <c r="H23" s="37">
        <v>0</v>
      </c>
      <c r="I23" s="36">
        <v>525</v>
      </c>
      <c r="J23" s="36">
        <v>551</v>
      </c>
      <c r="K23" s="37">
        <v>580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941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26"/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46"/>
      <c r="B26" s="47" t="s">
        <v>37</v>
      </c>
      <c r="C26" s="48">
        <f t="shared" ref="C26:K26" si="3">+C4+C8+C16+C24</f>
        <v>221065</v>
      </c>
      <c r="D26" s="48">
        <f t="shared" si="3"/>
        <v>190698</v>
      </c>
      <c r="E26" s="48">
        <f t="shared" si="3"/>
        <v>231048</v>
      </c>
      <c r="F26" s="49">
        <f t="shared" si="3"/>
        <v>243434</v>
      </c>
      <c r="G26" s="48">
        <f t="shared" si="3"/>
        <v>251405</v>
      </c>
      <c r="H26" s="50">
        <f t="shared" si="3"/>
        <v>251405</v>
      </c>
      <c r="I26" s="48">
        <f t="shared" si="3"/>
        <v>273488</v>
      </c>
      <c r="J26" s="48">
        <f t="shared" si="3"/>
        <v>282353</v>
      </c>
      <c r="K26" s="48">
        <f t="shared" si="3"/>
        <v>298360</v>
      </c>
    </row>
    <row r="27" spans="1:11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</row>
    <row r="28" spans="1:11" s="14" customFormat="1" ht="25.5" x14ac:dyDescent="0.25">
      <c r="A28" s="25"/>
      <c r="B28" s="56" t="s">
        <v>39</v>
      </c>
      <c r="C28" s="43"/>
      <c r="D28" s="43"/>
      <c r="E28" s="43"/>
      <c r="F28" s="44"/>
      <c r="G28" s="43"/>
      <c r="H28" s="45"/>
      <c r="I28" s="43"/>
      <c r="J28" s="43"/>
      <c r="K28" s="43"/>
    </row>
    <row r="29" spans="1:11" s="14" customFormat="1" ht="38.25" x14ac:dyDescent="0.25">
      <c r="A29" s="25"/>
      <c r="B29" s="57" t="s">
        <v>40</v>
      </c>
      <c r="C29" s="36">
        <v>2343</v>
      </c>
      <c r="D29" s="36">
        <v>970</v>
      </c>
      <c r="E29" s="36">
        <v>1028</v>
      </c>
      <c r="F29" s="35">
        <v>1090</v>
      </c>
      <c r="G29" s="36">
        <v>1090</v>
      </c>
      <c r="H29" s="37">
        <v>1090</v>
      </c>
      <c r="I29" s="36">
        <v>1155</v>
      </c>
      <c r="J29" s="36">
        <v>1224</v>
      </c>
      <c r="K29" s="36">
        <v>1289</v>
      </c>
    </row>
    <row r="30" spans="1:11" s="14" customFormat="1" ht="12.75" customHeight="1" x14ac:dyDescent="0.25">
      <c r="A30" s="58"/>
      <c r="B30" s="59" t="s">
        <v>41</v>
      </c>
      <c r="C30" s="60">
        <f>C26-SUM(C28:C29)</f>
        <v>218722</v>
      </c>
      <c r="D30" s="60">
        <f t="shared" ref="D30:K30" si="4">D26-SUM(D28:D29)</f>
        <v>189728</v>
      </c>
      <c r="E30" s="60">
        <f t="shared" si="4"/>
        <v>230020</v>
      </c>
      <c r="F30" s="61">
        <f t="shared" si="4"/>
        <v>242344</v>
      </c>
      <c r="G30" s="60">
        <f t="shared" si="4"/>
        <v>250315</v>
      </c>
      <c r="H30" s="62">
        <f t="shared" si="4"/>
        <v>250315</v>
      </c>
      <c r="I30" s="60">
        <f t="shared" si="4"/>
        <v>272333</v>
      </c>
      <c r="J30" s="60">
        <f t="shared" si="4"/>
        <v>281129</v>
      </c>
      <c r="K30" s="60">
        <f t="shared" si="4"/>
        <v>297071</v>
      </c>
    </row>
    <row r="31" spans="1:11" s="14" customFormat="1" ht="12.75" customHeight="1" x14ac:dyDescent="0.25">
      <c r="A31" s="63"/>
    </row>
    <row r="32" spans="1:11" s="14" customFormat="1" x14ac:dyDescent="0.25"/>
    <row r="33" spans="2:2" s="14" customFormat="1" x14ac:dyDescent="0.25"/>
    <row r="34" spans="2:2" s="14" customFormat="1" x14ac:dyDescent="0.25">
      <c r="B34" s="26"/>
    </row>
    <row r="35" spans="2:2" s="14" customFormat="1" x14ac:dyDescent="0.25"/>
    <row r="36" spans="2:2" s="14" customFormat="1" x14ac:dyDescent="0.25"/>
    <row r="37" spans="2:2" s="14" customFormat="1" x14ac:dyDescent="0.25"/>
    <row r="38" spans="2:2" s="14" customFormat="1" x14ac:dyDescent="0.25"/>
    <row r="39" spans="2:2" s="14" customFormat="1" x14ac:dyDescent="0.25"/>
    <row r="40" spans="2:2" s="14" customFormat="1" x14ac:dyDescent="0.25"/>
    <row r="41" spans="2:2" s="14" customFormat="1" x14ac:dyDescent="0.25"/>
    <row r="42" spans="2:2" s="14" customFormat="1" x14ac:dyDescent="0.25"/>
    <row r="43" spans="2:2" s="14" customFormat="1" x14ac:dyDescent="0.25"/>
    <row r="44" spans="2:2" s="14" customFormat="1" x14ac:dyDescent="0.25"/>
    <row r="45" spans="2:2" s="14" customFormat="1" x14ac:dyDescent="0.25"/>
    <row r="46" spans="2:2" s="14" customFormat="1" x14ac:dyDescent="0.25"/>
    <row r="47" spans="2:2" s="14" customFormat="1" x14ac:dyDescent="0.25"/>
    <row r="48" spans="2:2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156</v>
      </c>
      <c r="C4" s="33">
        <v>7637</v>
      </c>
      <c r="D4" s="33">
        <v>7331</v>
      </c>
      <c r="E4" s="33">
        <v>6737</v>
      </c>
      <c r="F4" s="27">
        <v>8429</v>
      </c>
      <c r="G4" s="28">
        <v>8024</v>
      </c>
      <c r="H4" s="29">
        <v>7054</v>
      </c>
      <c r="I4" s="33">
        <v>9992</v>
      </c>
      <c r="J4" s="33">
        <v>9332</v>
      </c>
      <c r="K4" s="33">
        <v>9836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157</v>
      </c>
      <c r="C5" s="33">
        <v>6348</v>
      </c>
      <c r="D5" s="33">
        <v>6581</v>
      </c>
      <c r="E5" s="33">
        <v>9312</v>
      </c>
      <c r="F5" s="32">
        <v>12864</v>
      </c>
      <c r="G5" s="33">
        <v>13226</v>
      </c>
      <c r="H5" s="34">
        <v>12736</v>
      </c>
      <c r="I5" s="33">
        <v>14444</v>
      </c>
      <c r="J5" s="33">
        <v>15174</v>
      </c>
      <c r="K5" s="33">
        <v>15979</v>
      </c>
      <c r="Z5" s="66">
        <f t="shared" si="0"/>
        <v>1</v>
      </c>
      <c r="AA5" s="30">
        <v>3</v>
      </c>
    </row>
    <row r="6" spans="1:27" s="14" customFormat="1" ht="12.75" customHeight="1" x14ac:dyDescent="0.25">
      <c r="A6" s="25"/>
      <c r="B6" s="75" t="s">
        <v>158</v>
      </c>
      <c r="C6" s="33">
        <v>72109</v>
      </c>
      <c r="D6" s="33">
        <v>52498</v>
      </c>
      <c r="E6" s="33">
        <v>64889</v>
      </c>
      <c r="F6" s="32">
        <v>63833</v>
      </c>
      <c r="G6" s="33">
        <v>67595</v>
      </c>
      <c r="H6" s="34">
        <v>70227</v>
      </c>
      <c r="I6" s="33">
        <v>71454</v>
      </c>
      <c r="J6" s="33">
        <v>79555</v>
      </c>
      <c r="K6" s="33">
        <v>83473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159</v>
      </c>
      <c r="C7" s="33">
        <v>20984</v>
      </c>
      <c r="D7" s="33">
        <v>21848</v>
      </c>
      <c r="E7" s="33">
        <v>16348</v>
      </c>
      <c r="F7" s="32">
        <v>19240</v>
      </c>
      <c r="G7" s="33">
        <v>19240</v>
      </c>
      <c r="H7" s="34">
        <v>19240</v>
      </c>
      <c r="I7" s="33">
        <v>20355</v>
      </c>
      <c r="J7" s="33">
        <v>20305</v>
      </c>
      <c r="K7" s="33">
        <v>21381</v>
      </c>
      <c r="Z7" s="66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75" t="s">
        <v>51</v>
      </c>
      <c r="C8" s="33"/>
      <c r="D8" s="33"/>
      <c r="E8" s="33"/>
      <c r="F8" s="32"/>
      <c r="G8" s="33"/>
      <c r="H8" s="34"/>
      <c r="I8" s="33"/>
      <c r="J8" s="33"/>
      <c r="K8" s="33"/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107078</v>
      </c>
      <c r="D19" s="60">
        <f t="shared" ref="D19:K19" si="1">SUM(D4:D18)</f>
        <v>88258</v>
      </c>
      <c r="E19" s="60">
        <f t="shared" si="1"/>
        <v>97286</v>
      </c>
      <c r="F19" s="61">
        <f t="shared" si="1"/>
        <v>104366</v>
      </c>
      <c r="G19" s="60">
        <f t="shared" si="1"/>
        <v>108085</v>
      </c>
      <c r="H19" s="62">
        <f t="shared" si="1"/>
        <v>109257</v>
      </c>
      <c r="I19" s="60">
        <f t="shared" si="1"/>
        <v>116245</v>
      </c>
      <c r="J19" s="60">
        <f t="shared" si="1"/>
        <v>124366</v>
      </c>
      <c r="K19" s="60">
        <f t="shared" si="1"/>
        <v>130669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89016</v>
      </c>
      <c r="D4" s="40">
        <f t="shared" ref="D4:K4" si="0">SUM(D5:D7)</f>
        <v>84554</v>
      </c>
      <c r="E4" s="40">
        <f t="shared" si="0"/>
        <v>94080</v>
      </c>
      <c r="F4" s="41">
        <f t="shared" si="0"/>
        <v>97199</v>
      </c>
      <c r="G4" s="40">
        <f t="shared" si="0"/>
        <v>100618</v>
      </c>
      <c r="H4" s="42">
        <f t="shared" si="0"/>
        <v>103739</v>
      </c>
      <c r="I4" s="40">
        <f t="shared" si="0"/>
        <v>111386</v>
      </c>
      <c r="J4" s="40">
        <f t="shared" si="0"/>
        <v>118071</v>
      </c>
      <c r="K4" s="40">
        <f t="shared" si="0"/>
        <v>124040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29821</v>
      </c>
      <c r="D5" s="28">
        <v>30708</v>
      </c>
      <c r="E5" s="28">
        <v>37004</v>
      </c>
      <c r="F5" s="27">
        <v>50516</v>
      </c>
      <c r="G5" s="28">
        <v>47219</v>
      </c>
      <c r="H5" s="29">
        <v>44461</v>
      </c>
      <c r="I5" s="28">
        <v>60737</v>
      </c>
      <c r="J5" s="28">
        <v>63678</v>
      </c>
      <c r="K5" s="29">
        <v>69281</v>
      </c>
      <c r="AA5" s="30">
        <v>3</v>
      </c>
    </row>
    <row r="6" spans="1:27" s="14" customFormat="1" ht="12.75" customHeight="1" x14ac:dyDescent="0.25">
      <c r="A6" s="31"/>
      <c r="B6" s="26" t="s">
        <v>16</v>
      </c>
      <c r="C6" s="32">
        <v>59195</v>
      </c>
      <c r="D6" s="33">
        <v>53846</v>
      </c>
      <c r="E6" s="33">
        <v>57076</v>
      </c>
      <c r="F6" s="32">
        <v>46683</v>
      </c>
      <c r="G6" s="33">
        <v>53399</v>
      </c>
      <c r="H6" s="34">
        <v>59278</v>
      </c>
      <c r="I6" s="33">
        <v>50649</v>
      </c>
      <c r="J6" s="33">
        <v>54393</v>
      </c>
      <c r="K6" s="34">
        <v>54759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0</v>
      </c>
      <c r="E8" s="40">
        <f t="shared" si="1"/>
        <v>0</v>
      </c>
      <c r="F8" s="41">
        <f t="shared" si="1"/>
        <v>0</v>
      </c>
      <c r="G8" s="40">
        <f t="shared" si="1"/>
        <v>0</v>
      </c>
      <c r="H8" s="42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18062</v>
      </c>
      <c r="D16" s="40">
        <f t="shared" ref="D16:K16" si="2">SUM(D17:D23)</f>
        <v>3704</v>
      </c>
      <c r="E16" s="40">
        <f t="shared" si="2"/>
        <v>2794</v>
      </c>
      <c r="F16" s="41">
        <f t="shared" si="2"/>
        <v>7167</v>
      </c>
      <c r="G16" s="40">
        <f t="shared" si="2"/>
        <v>7467</v>
      </c>
      <c r="H16" s="42">
        <f t="shared" si="2"/>
        <v>5518</v>
      </c>
      <c r="I16" s="40">
        <f t="shared" si="2"/>
        <v>4859</v>
      </c>
      <c r="J16" s="40">
        <f t="shared" si="2"/>
        <v>6295</v>
      </c>
      <c r="K16" s="40">
        <f t="shared" si="2"/>
        <v>6629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5090</v>
      </c>
      <c r="D18" s="33">
        <v>3496</v>
      </c>
      <c r="E18" s="33">
        <v>2794</v>
      </c>
      <c r="F18" s="32">
        <v>7167</v>
      </c>
      <c r="G18" s="33">
        <v>6867</v>
      </c>
      <c r="H18" s="34">
        <v>5518</v>
      </c>
      <c r="I18" s="33">
        <v>4334</v>
      </c>
      <c r="J18" s="33">
        <v>5744</v>
      </c>
      <c r="K18" s="34">
        <v>6049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12972</v>
      </c>
      <c r="D23" s="36">
        <v>208</v>
      </c>
      <c r="E23" s="36">
        <v>0</v>
      </c>
      <c r="F23" s="35">
        <v>0</v>
      </c>
      <c r="G23" s="36">
        <v>600</v>
      </c>
      <c r="H23" s="37">
        <v>0</v>
      </c>
      <c r="I23" s="36">
        <v>525</v>
      </c>
      <c r="J23" s="36">
        <v>551</v>
      </c>
      <c r="K23" s="37">
        <v>580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412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107078</v>
      </c>
      <c r="D26" s="60">
        <f t="shared" ref="D26:K26" si="3">+D4+D8+D16+D24</f>
        <v>88258</v>
      </c>
      <c r="E26" s="60">
        <f t="shared" si="3"/>
        <v>97286</v>
      </c>
      <c r="F26" s="61">
        <f t="shared" si="3"/>
        <v>104366</v>
      </c>
      <c r="G26" s="60">
        <f t="shared" si="3"/>
        <v>108085</v>
      </c>
      <c r="H26" s="62">
        <f t="shared" si="3"/>
        <v>109257</v>
      </c>
      <c r="I26" s="60">
        <f t="shared" si="3"/>
        <v>116245</v>
      </c>
      <c r="J26" s="60">
        <f t="shared" si="3"/>
        <v>124366</v>
      </c>
      <c r="K26" s="60">
        <f t="shared" si="3"/>
        <v>130669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160</v>
      </c>
      <c r="C4" s="33">
        <v>24059</v>
      </c>
      <c r="D4" s="33">
        <v>10070</v>
      </c>
      <c r="E4" s="33">
        <v>8746</v>
      </c>
      <c r="F4" s="27">
        <v>10196</v>
      </c>
      <c r="G4" s="28">
        <v>10011</v>
      </c>
      <c r="H4" s="29">
        <v>9608</v>
      </c>
      <c r="I4" s="33">
        <v>38530</v>
      </c>
      <c r="J4" s="33">
        <v>34305</v>
      </c>
      <c r="K4" s="33">
        <v>36917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161</v>
      </c>
      <c r="C5" s="33">
        <v>34215</v>
      </c>
      <c r="D5" s="33">
        <v>19133</v>
      </c>
      <c r="E5" s="33">
        <v>30423</v>
      </c>
      <c r="F5" s="32">
        <v>31562</v>
      </c>
      <c r="G5" s="33">
        <v>31899</v>
      </c>
      <c r="H5" s="34">
        <v>31426</v>
      </c>
      <c r="I5" s="33">
        <v>37722</v>
      </c>
      <c r="J5" s="33">
        <v>34781</v>
      </c>
      <c r="K5" s="33">
        <v>36624</v>
      </c>
      <c r="Z5" s="66">
        <f t="shared" si="0"/>
        <v>1</v>
      </c>
      <c r="AA5" s="30">
        <v>4</v>
      </c>
    </row>
    <row r="6" spans="1:27" s="14" customFormat="1" ht="12.75" customHeight="1" x14ac:dyDescent="0.25">
      <c r="A6" s="25"/>
      <c r="B6" s="75" t="s">
        <v>162</v>
      </c>
      <c r="C6" s="33">
        <v>0</v>
      </c>
      <c r="D6" s="33">
        <v>28258</v>
      </c>
      <c r="E6" s="33">
        <v>39172</v>
      </c>
      <c r="F6" s="32">
        <v>27319</v>
      </c>
      <c r="G6" s="33">
        <v>30161</v>
      </c>
      <c r="H6" s="34">
        <v>30161</v>
      </c>
      <c r="I6" s="33">
        <v>12061</v>
      </c>
      <c r="J6" s="33">
        <v>13631</v>
      </c>
      <c r="K6" s="33">
        <v>14408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163</v>
      </c>
      <c r="C7" s="33">
        <v>38562</v>
      </c>
      <c r="D7" s="33">
        <v>23166</v>
      </c>
      <c r="E7" s="33">
        <v>32151</v>
      </c>
      <c r="F7" s="32">
        <v>44318</v>
      </c>
      <c r="G7" s="33">
        <v>45170</v>
      </c>
      <c r="H7" s="34">
        <v>44357</v>
      </c>
      <c r="I7" s="33">
        <v>41072</v>
      </c>
      <c r="J7" s="33">
        <v>45326</v>
      </c>
      <c r="K7" s="33">
        <v>47118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75" t="s">
        <v>164</v>
      </c>
      <c r="C8" s="33">
        <v>1131</v>
      </c>
      <c r="D8" s="33">
        <v>1938</v>
      </c>
      <c r="E8" s="33">
        <v>2279</v>
      </c>
      <c r="F8" s="32">
        <v>3550</v>
      </c>
      <c r="G8" s="33">
        <v>3956</v>
      </c>
      <c r="H8" s="34">
        <v>4684</v>
      </c>
      <c r="I8" s="33">
        <v>4061</v>
      </c>
      <c r="J8" s="33">
        <v>4029</v>
      </c>
      <c r="K8" s="33">
        <v>4429</v>
      </c>
      <c r="Z8" s="66">
        <f t="shared" si="0"/>
        <v>1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97967</v>
      </c>
      <c r="D19" s="60">
        <f t="shared" ref="D19:K19" si="1">SUM(D4:D18)</f>
        <v>82565</v>
      </c>
      <c r="E19" s="60">
        <f t="shared" si="1"/>
        <v>112771</v>
      </c>
      <c r="F19" s="61">
        <f t="shared" si="1"/>
        <v>116945</v>
      </c>
      <c r="G19" s="60">
        <f t="shared" si="1"/>
        <v>121197</v>
      </c>
      <c r="H19" s="62">
        <f t="shared" si="1"/>
        <v>120236</v>
      </c>
      <c r="I19" s="60">
        <f t="shared" si="1"/>
        <v>133446</v>
      </c>
      <c r="J19" s="60">
        <f t="shared" si="1"/>
        <v>132072</v>
      </c>
      <c r="K19" s="60">
        <f t="shared" si="1"/>
        <v>139496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67800</v>
      </c>
      <c r="D4" s="40">
        <f t="shared" ref="D4:K4" si="0">SUM(D5:D7)</f>
        <v>65222</v>
      </c>
      <c r="E4" s="40">
        <f t="shared" si="0"/>
        <v>88107</v>
      </c>
      <c r="F4" s="41">
        <f t="shared" si="0"/>
        <v>80041</v>
      </c>
      <c r="G4" s="40">
        <f t="shared" si="0"/>
        <v>83441</v>
      </c>
      <c r="H4" s="42">
        <f t="shared" si="0"/>
        <v>82480</v>
      </c>
      <c r="I4" s="40">
        <f t="shared" si="0"/>
        <v>95552</v>
      </c>
      <c r="J4" s="40">
        <f t="shared" si="0"/>
        <v>93179</v>
      </c>
      <c r="K4" s="40">
        <f t="shared" si="0"/>
        <v>98542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22463</v>
      </c>
      <c r="D5" s="28">
        <v>25230</v>
      </c>
      <c r="E5" s="28">
        <v>30401</v>
      </c>
      <c r="F5" s="27">
        <v>39801</v>
      </c>
      <c r="G5" s="28">
        <v>38886</v>
      </c>
      <c r="H5" s="29">
        <v>35910</v>
      </c>
      <c r="I5" s="28">
        <v>47495</v>
      </c>
      <c r="J5" s="28">
        <v>49000</v>
      </c>
      <c r="K5" s="29">
        <v>53313</v>
      </c>
      <c r="AA5" s="30">
        <v>4</v>
      </c>
    </row>
    <row r="6" spans="1:27" s="14" customFormat="1" ht="12.75" customHeight="1" x14ac:dyDescent="0.25">
      <c r="A6" s="31"/>
      <c r="B6" s="26" t="s">
        <v>16</v>
      </c>
      <c r="C6" s="32">
        <v>45337</v>
      </c>
      <c r="D6" s="33">
        <v>39992</v>
      </c>
      <c r="E6" s="33">
        <v>57706</v>
      </c>
      <c r="F6" s="32">
        <v>40240</v>
      </c>
      <c r="G6" s="33">
        <v>44555</v>
      </c>
      <c r="H6" s="34">
        <v>46570</v>
      </c>
      <c r="I6" s="33">
        <v>48057</v>
      </c>
      <c r="J6" s="33">
        <v>44179</v>
      </c>
      <c r="K6" s="34">
        <v>45229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30167</v>
      </c>
      <c r="D8" s="40">
        <f t="shared" ref="D8:K8" si="1">SUM(D9:D15)</f>
        <v>17343</v>
      </c>
      <c r="E8" s="40">
        <f t="shared" si="1"/>
        <v>24484</v>
      </c>
      <c r="F8" s="41">
        <f t="shared" si="1"/>
        <v>36904</v>
      </c>
      <c r="G8" s="40">
        <f t="shared" si="1"/>
        <v>37756</v>
      </c>
      <c r="H8" s="42">
        <f t="shared" si="1"/>
        <v>37756</v>
      </c>
      <c r="I8" s="40">
        <f t="shared" si="1"/>
        <v>37894</v>
      </c>
      <c r="J8" s="40">
        <f t="shared" si="1"/>
        <v>38893</v>
      </c>
      <c r="K8" s="40">
        <f t="shared" si="1"/>
        <v>40954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30167</v>
      </c>
      <c r="D14" s="33">
        <v>17343</v>
      </c>
      <c r="E14" s="33">
        <v>24484</v>
      </c>
      <c r="F14" s="32">
        <v>36904</v>
      </c>
      <c r="G14" s="33">
        <v>37756</v>
      </c>
      <c r="H14" s="34">
        <v>37756</v>
      </c>
      <c r="I14" s="33">
        <v>37894</v>
      </c>
      <c r="J14" s="33">
        <v>38893</v>
      </c>
      <c r="K14" s="34">
        <v>40954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0</v>
      </c>
      <c r="D16" s="40">
        <f t="shared" ref="D16:K16" si="2">SUM(D17:D23)</f>
        <v>0</v>
      </c>
      <c r="E16" s="40">
        <f t="shared" si="2"/>
        <v>0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180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97967</v>
      </c>
      <c r="D26" s="60">
        <f t="shared" ref="D26:K26" si="3">+D4+D8+D16+D24</f>
        <v>82565</v>
      </c>
      <c r="E26" s="60">
        <f t="shared" si="3"/>
        <v>112771</v>
      </c>
      <c r="F26" s="61">
        <f t="shared" si="3"/>
        <v>116945</v>
      </c>
      <c r="G26" s="60">
        <f t="shared" si="3"/>
        <v>121197</v>
      </c>
      <c r="H26" s="62">
        <f t="shared" si="3"/>
        <v>120236</v>
      </c>
      <c r="I26" s="60">
        <f t="shared" si="3"/>
        <v>133446</v>
      </c>
      <c r="J26" s="60">
        <f t="shared" si="3"/>
        <v>132072</v>
      </c>
      <c r="K26" s="60">
        <f t="shared" si="3"/>
        <v>139496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53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139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83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85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87" t="s">
        <v>51</v>
      </c>
      <c r="O3" s="87" t="s">
        <v>51</v>
      </c>
    </row>
    <row r="4" spans="1:27" s="23" customFormat="1" x14ac:dyDescent="0.25">
      <c r="A4" s="38"/>
      <c r="B4" s="88" t="s">
        <v>52</v>
      </c>
      <c r="C4" s="89" t="s">
        <v>51</v>
      </c>
      <c r="D4" s="89" t="s">
        <v>51</v>
      </c>
      <c r="E4" s="90">
        <f>SUM(E5:E8)</f>
        <v>0</v>
      </c>
      <c r="F4" s="90">
        <f t="shared" ref="F4:M4" si="0">SUM(F5:F8)</f>
        <v>0</v>
      </c>
      <c r="G4" s="90">
        <f t="shared" si="0"/>
        <v>0</v>
      </c>
      <c r="H4" s="91">
        <f t="shared" si="0"/>
        <v>0</v>
      </c>
      <c r="I4" s="90">
        <f t="shared" si="0"/>
        <v>0</v>
      </c>
      <c r="J4" s="92">
        <f t="shared" si="0"/>
        <v>0</v>
      </c>
      <c r="K4" s="90">
        <f t="shared" si="0"/>
        <v>0</v>
      </c>
      <c r="L4" s="90">
        <f t="shared" si="0"/>
        <v>0</v>
      </c>
      <c r="M4" s="90">
        <f t="shared" si="0"/>
        <v>0</v>
      </c>
      <c r="N4" s="93" t="s">
        <v>51</v>
      </c>
      <c r="O4" s="93" t="s">
        <v>51</v>
      </c>
      <c r="AA4" s="24" t="s">
        <v>14</v>
      </c>
    </row>
    <row r="5" spans="1:27" s="14" customFormat="1" x14ac:dyDescent="0.25">
      <c r="B5" s="94" t="s">
        <v>53</v>
      </c>
      <c r="C5" s="95" t="s">
        <v>51</v>
      </c>
      <c r="D5" s="96" t="s">
        <v>51</v>
      </c>
      <c r="E5" s="97">
        <v>0</v>
      </c>
      <c r="F5" s="97">
        <v>0</v>
      </c>
      <c r="G5" s="97">
        <v>0</v>
      </c>
      <c r="H5" s="98">
        <v>0</v>
      </c>
      <c r="I5" s="97">
        <v>0</v>
      </c>
      <c r="J5" s="99">
        <v>0</v>
      </c>
      <c r="K5" s="97">
        <v>0</v>
      </c>
      <c r="L5" s="97">
        <v>0</v>
      </c>
      <c r="M5" s="97">
        <v>0</v>
      </c>
      <c r="N5" s="100" t="s">
        <v>51</v>
      </c>
      <c r="O5" s="101" t="s">
        <v>51</v>
      </c>
      <c r="AA5" s="30">
        <v>1</v>
      </c>
    </row>
    <row r="6" spans="1:27" s="14" customFormat="1" x14ac:dyDescent="0.25">
      <c r="B6" s="94" t="s">
        <v>54</v>
      </c>
      <c r="C6" s="102" t="s">
        <v>51</v>
      </c>
      <c r="D6" s="103" t="s">
        <v>51</v>
      </c>
      <c r="E6" s="104">
        <v>0</v>
      </c>
      <c r="F6" s="104">
        <v>0</v>
      </c>
      <c r="G6" s="104">
        <v>0</v>
      </c>
      <c r="H6" s="105">
        <v>0</v>
      </c>
      <c r="I6" s="104">
        <v>0</v>
      </c>
      <c r="J6" s="106">
        <v>0</v>
      </c>
      <c r="K6" s="104">
        <v>0</v>
      </c>
      <c r="L6" s="104">
        <v>0</v>
      </c>
      <c r="M6" s="104">
        <v>0</v>
      </c>
      <c r="N6" s="107" t="s">
        <v>51</v>
      </c>
      <c r="O6" s="108" t="s">
        <v>51</v>
      </c>
      <c r="AA6" s="24" t="s">
        <v>17</v>
      </c>
    </row>
    <row r="7" spans="1:27" s="14" customFormat="1" x14ac:dyDescent="0.25">
      <c r="B7" s="94" t="s">
        <v>55</v>
      </c>
      <c r="C7" s="102" t="s">
        <v>51</v>
      </c>
      <c r="D7" s="103" t="s">
        <v>51</v>
      </c>
      <c r="E7" s="104">
        <v>0</v>
      </c>
      <c r="F7" s="104">
        <v>0</v>
      </c>
      <c r="G7" s="104">
        <v>0</v>
      </c>
      <c r="H7" s="105">
        <v>0</v>
      </c>
      <c r="I7" s="104">
        <v>0</v>
      </c>
      <c r="J7" s="106">
        <v>0</v>
      </c>
      <c r="K7" s="104">
        <v>0</v>
      </c>
      <c r="L7" s="104">
        <v>0</v>
      </c>
      <c r="M7" s="104">
        <v>0</v>
      </c>
      <c r="N7" s="107" t="s">
        <v>51</v>
      </c>
      <c r="O7" s="108" t="s">
        <v>51</v>
      </c>
      <c r="AA7" s="30">
        <v>1</v>
      </c>
    </row>
    <row r="8" spans="1:27" s="14" customFormat="1" x14ac:dyDescent="0.25">
      <c r="B8" s="94" t="s">
        <v>56</v>
      </c>
      <c r="C8" s="109" t="s">
        <v>51</v>
      </c>
      <c r="D8" s="110" t="s">
        <v>51</v>
      </c>
      <c r="E8" s="111">
        <v>0</v>
      </c>
      <c r="F8" s="111">
        <v>0</v>
      </c>
      <c r="G8" s="111">
        <v>0</v>
      </c>
      <c r="H8" s="112">
        <v>0</v>
      </c>
      <c r="I8" s="111">
        <v>0</v>
      </c>
      <c r="J8" s="113">
        <v>0</v>
      </c>
      <c r="K8" s="111">
        <v>0</v>
      </c>
      <c r="L8" s="111">
        <v>0</v>
      </c>
      <c r="M8" s="111">
        <v>0</v>
      </c>
      <c r="N8" s="114" t="s">
        <v>51</v>
      </c>
      <c r="O8" s="115" t="s">
        <v>51</v>
      </c>
      <c r="AA8" s="24" t="s">
        <v>20</v>
      </c>
    </row>
    <row r="9" spans="1:27" s="23" customFormat="1" x14ac:dyDescent="0.25">
      <c r="A9" s="38"/>
      <c r="B9" s="88" t="s">
        <v>57</v>
      </c>
      <c r="C9" s="89" t="s">
        <v>51</v>
      </c>
      <c r="D9" s="89" t="s">
        <v>51</v>
      </c>
      <c r="E9" s="90">
        <f>E10+E19</f>
        <v>57</v>
      </c>
      <c r="F9" s="90">
        <f t="shared" ref="F9:M9" si="1">F10+F19</f>
        <v>9</v>
      </c>
      <c r="G9" s="90">
        <f t="shared" si="1"/>
        <v>10</v>
      </c>
      <c r="H9" s="91">
        <f t="shared" si="1"/>
        <v>12</v>
      </c>
      <c r="I9" s="90">
        <f t="shared" si="1"/>
        <v>12</v>
      </c>
      <c r="J9" s="92">
        <f t="shared" si="1"/>
        <v>12</v>
      </c>
      <c r="K9" s="90">
        <f t="shared" si="1"/>
        <v>13</v>
      </c>
      <c r="L9" s="90">
        <f t="shared" si="1"/>
        <v>15</v>
      </c>
      <c r="M9" s="90">
        <f t="shared" si="1"/>
        <v>16</v>
      </c>
      <c r="N9" s="93" t="s">
        <v>51</v>
      </c>
      <c r="O9" s="93" t="s">
        <v>51</v>
      </c>
      <c r="AA9" s="14" t="s">
        <v>51</v>
      </c>
    </row>
    <row r="10" spans="1:27" s="23" customFormat="1" x14ac:dyDescent="0.25">
      <c r="A10" s="18"/>
      <c r="B10" s="94" t="s">
        <v>64</v>
      </c>
      <c r="C10" s="116" t="s">
        <v>51</v>
      </c>
      <c r="D10" s="117" t="s">
        <v>51</v>
      </c>
      <c r="E10" s="118">
        <f>SUM(E11:E13)</f>
        <v>57</v>
      </c>
      <c r="F10" s="118">
        <f t="shared" ref="F10:M10" si="2">SUM(F11:F13)</f>
        <v>9</v>
      </c>
      <c r="G10" s="118">
        <f t="shared" si="2"/>
        <v>10</v>
      </c>
      <c r="H10" s="119">
        <f t="shared" si="2"/>
        <v>12</v>
      </c>
      <c r="I10" s="118">
        <f t="shared" si="2"/>
        <v>12</v>
      </c>
      <c r="J10" s="120">
        <f t="shared" si="2"/>
        <v>12</v>
      </c>
      <c r="K10" s="118">
        <f t="shared" si="2"/>
        <v>13</v>
      </c>
      <c r="L10" s="118">
        <f t="shared" si="2"/>
        <v>15</v>
      </c>
      <c r="M10" s="118">
        <f t="shared" si="2"/>
        <v>16</v>
      </c>
      <c r="N10" s="121" t="s">
        <v>51</v>
      </c>
      <c r="O10" s="122" t="s">
        <v>51</v>
      </c>
    </row>
    <row r="11" spans="1:27" s="14" customFormat="1" x14ac:dyDescent="0.25">
      <c r="A11" s="31"/>
      <c r="B11" s="78" t="s">
        <v>65</v>
      </c>
      <c r="C11" s="123" t="s">
        <v>51</v>
      </c>
      <c r="D11" s="124" t="s">
        <v>51</v>
      </c>
      <c r="E11" s="97">
        <v>0</v>
      </c>
      <c r="F11" s="97">
        <v>0</v>
      </c>
      <c r="G11" s="97">
        <v>0</v>
      </c>
      <c r="H11" s="98">
        <v>0</v>
      </c>
      <c r="I11" s="97">
        <v>0</v>
      </c>
      <c r="J11" s="99">
        <v>0</v>
      </c>
      <c r="K11" s="97">
        <v>0</v>
      </c>
      <c r="L11" s="97">
        <v>0</v>
      </c>
      <c r="M11" s="97">
        <v>0</v>
      </c>
      <c r="N11" s="125" t="s">
        <v>51</v>
      </c>
      <c r="O11" s="126" t="s">
        <v>51</v>
      </c>
    </row>
    <row r="12" spans="1:27" s="14" customFormat="1" x14ac:dyDescent="0.25">
      <c r="A12" s="25"/>
      <c r="B12" s="78" t="s">
        <v>66</v>
      </c>
      <c r="C12" s="123" t="s">
        <v>51</v>
      </c>
      <c r="D12" s="123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26" t="s">
        <v>51</v>
      </c>
      <c r="O12" s="126" t="s">
        <v>51</v>
      </c>
    </row>
    <row r="13" spans="1:27" s="14" customFormat="1" x14ac:dyDescent="0.25">
      <c r="A13" s="25"/>
      <c r="B13" s="78" t="s">
        <v>67</v>
      </c>
      <c r="C13" s="123" t="s">
        <v>51</v>
      </c>
      <c r="D13" s="123" t="s">
        <v>51</v>
      </c>
      <c r="E13" s="104">
        <v>57</v>
      </c>
      <c r="F13" s="104">
        <v>9</v>
      </c>
      <c r="G13" s="104">
        <v>10</v>
      </c>
      <c r="H13" s="105">
        <v>12</v>
      </c>
      <c r="I13" s="104">
        <v>12</v>
      </c>
      <c r="J13" s="106">
        <v>12</v>
      </c>
      <c r="K13" s="104">
        <v>13</v>
      </c>
      <c r="L13" s="104">
        <v>15</v>
      </c>
      <c r="M13" s="104">
        <v>16</v>
      </c>
      <c r="N13" s="126" t="s">
        <v>51</v>
      </c>
      <c r="O13" s="126" t="s">
        <v>51</v>
      </c>
    </row>
    <row r="14" spans="1:27" s="14" customFormat="1" x14ac:dyDescent="0.25">
      <c r="A14" s="31"/>
      <c r="B14" s="127" t="s">
        <v>68</v>
      </c>
      <c r="C14" s="128" t="s">
        <v>51</v>
      </c>
      <c r="D14" s="128" t="s">
        <v>51</v>
      </c>
      <c r="E14" s="111"/>
      <c r="F14" s="111"/>
      <c r="G14" s="111"/>
      <c r="H14" s="112"/>
      <c r="I14" s="111"/>
      <c r="J14" s="113"/>
      <c r="K14" s="111"/>
      <c r="L14" s="111"/>
      <c r="M14" s="111"/>
      <c r="N14" s="126" t="s">
        <v>51</v>
      </c>
      <c r="O14" s="126" t="s">
        <v>51</v>
      </c>
    </row>
    <row r="15" spans="1:27" s="14" customFormat="1" x14ac:dyDescent="0.25">
      <c r="A15" s="25"/>
      <c r="B15" s="129" t="s">
        <v>69</v>
      </c>
      <c r="C15" s="130" t="s">
        <v>51</v>
      </c>
      <c r="D15" s="130" t="s">
        <v>51</v>
      </c>
      <c r="E15" s="98">
        <v>57</v>
      </c>
      <c r="F15" s="97">
        <v>9</v>
      </c>
      <c r="G15" s="97">
        <v>10</v>
      </c>
      <c r="H15" s="98">
        <v>12</v>
      </c>
      <c r="I15" s="97">
        <v>12</v>
      </c>
      <c r="J15" s="99">
        <v>12</v>
      </c>
      <c r="K15" s="97">
        <v>13</v>
      </c>
      <c r="L15" s="97">
        <v>15</v>
      </c>
      <c r="M15" s="99">
        <v>16</v>
      </c>
      <c r="N15" s="126" t="s">
        <v>51</v>
      </c>
      <c r="O15" s="126" t="s">
        <v>51</v>
      </c>
    </row>
    <row r="16" spans="1:27" s="14" customFormat="1" x14ac:dyDescent="0.25">
      <c r="A16" s="25"/>
      <c r="B16" s="129" t="s">
        <v>47</v>
      </c>
      <c r="C16" s="130" t="s">
        <v>51</v>
      </c>
      <c r="D16" s="130" t="s">
        <v>51</v>
      </c>
      <c r="E16" s="105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6">
        <v>0</v>
      </c>
      <c r="N16" s="126" t="s">
        <v>51</v>
      </c>
      <c r="O16" s="126" t="s">
        <v>51</v>
      </c>
    </row>
    <row r="17" spans="1:16" s="14" customFormat="1" x14ac:dyDescent="0.25">
      <c r="A17" s="25"/>
      <c r="B17" s="129" t="s">
        <v>47</v>
      </c>
      <c r="C17" s="130" t="s">
        <v>51</v>
      </c>
      <c r="D17" s="130" t="s">
        <v>51</v>
      </c>
      <c r="E17" s="105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6">
        <v>0</v>
      </c>
      <c r="N17" s="126" t="s">
        <v>51</v>
      </c>
      <c r="O17" s="126" t="s">
        <v>51</v>
      </c>
    </row>
    <row r="18" spans="1:16" s="14" customFormat="1" x14ac:dyDescent="0.25">
      <c r="A18" s="25"/>
      <c r="B18" s="129" t="s">
        <v>47</v>
      </c>
      <c r="C18" s="130" t="s">
        <v>51</v>
      </c>
      <c r="D18" s="130" t="s">
        <v>51</v>
      </c>
      <c r="E18" s="112">
        <v>0</v>
      </c>
      <c r="F18" s="111">
        <v>0</v>
      </c>
      <c r="G18" s="111">
        <v>0</v>
      </c>
      <c r="H18" s="112">
        <v>0</v>
      </c>
      <c r="I18" s="111">
        <v>0</v>
      </c>
      <c r="J18" s="113">
        <v>0</v>
      </c>
      <c r="K18" s="111">
        <v>0</v>
      </c>
      <c r="L18" s="111">
        <v>0</v>
      </c>
      <c r="M18" s="113">
        <v>0</v>
      </c>
      <c r="N18" s="126" t="s">
        <v>51</v>
      </c>
      <c r="O18" s="126" t="s">
        <v>51</v>
      </c>
    </row>
    <row r="19" spans="1:16" s="14" customFormat="1" x14ac:dyDescent="0.25">
      <c r="A19" s="68"/>
      <c r="B19" s="94" t="s">
        <v>70</v>
      </c>
      <c r="C19" s="102" t="s">
        <v>51</v>
      </c>
      <c r="D19" s="109" t="s">
        <v>51</v>
      </c>
      <c r="E19" s="118">
        <v>0</v>
      </c>
      <c r="F19" s="118">
        <v>0</v>
      </c>
      <c r="G19" s="118">
        <v>0</v>
      </c>
      <c r="H19" s="119">
        <v>0</v>
      </c>
      <c r="I19" s="118">
        <v>0</v>
      </c>
      <c r="J19" s="120">
        <v>0</v>
      </c>
      <c r="K19" s="118">
        <v>0</v>
      </c>
      <c r="L19" s="118">
        <v>0</v>
      </c>
      <c r="M19" s="118">
        <v>0</v>
      </c>
      <c r="N19" s="131" t="s">
        <v>51</v>
      </c>
      <c r="O19" s="126" t="s">
        <v>51</v>
      </c>
    </row>
    <row r="20" spans="1:16" s="14" customFormat="1" ht="6" customHeight="1" x14ac:dyDescent="0.25">
      <c r="A20" s="68"/>
      <c r="B20" s="132" t="s">
        <v>51</v>
      </c>
      <c r="C20" s="109" t="s">
        <v>51</v>
      </c>
      <c r="D20" s="110" t="s">
        <v>51</v>
      </c>
      <c r="E20" s="133"/>
      <c r="F20" s="133"/>
      <c r="G20" s="133"/>
      <c r="H20" s="134"/>
      <c r="I20" s="133"/>
      <c r="J20" s="135"/>
      <c r="K20" s="133"/>
      <c r="L20" s="133"/>
      <c r="M20" s="133"/>
      <c r="N20" s="87" t="s">
        <v>51</v>
      </c>
      <c r="O20" s="131" t="s">
        <v>51</v>
      </c>
    </row>
    <row r="21" spans="1:16" s="14" customFormat="1" x14ac:dyDescent="0.25">
      <c r="A21" s="23"/>
      <c r="B21" s="88" t="s">
        <v>71</v>
      </c>
      <c r="C21" s="89" t="s">
        <v>51</v>
      </c>
      <c r="D21" s="89" t="s">
        <v>51</v>
      </c>
      <c r="E21" s="90">
        <f>SUM(E22:E27)</f>
        <v>200</v>
      </c>
      <c r="F21" s="90">
        <f t="shared" ref="F21:M21" si="3">SUM(F22:F27)</f>
        <v>400</v>
      </c>
      <c r="G21" s="90">
        <f t="shared" si="3"/>
        <v>0</v>
      </c>
      <c r="H21" s="91">
        <f t="shared" si="3"/>
        <v>0</v>
      </c>
      <c r="I21" s="90">
        <f t="shared" si="3"/>
        <v>0</v>
      </c>
      <c r="J21" s="92">
        <f t="shared" si="3"/>
        <v>0</v>
      </c>
      <c r="K21" s="90">
        <f t="shared" si="3"/>
        <v>0</v>
      </c>
      <c r="L21" s="90">
        <f t="shared" si="3"/>
        <v>0</v>
      </c>
      <c r="M21" s="90">
        <f t="shared" si="3"/>
        <v>0</v>
      </c>
      <c r="N21" s="93" t="s">
        <v>51</v>
      </c>
      <c r="O21" s="93" t="s">
        <v>51</v>
      </c>
      <c r="P21" s="23"/>
    </row>
    <row r="22" spans="1:16" s="14" customFormat="1" x14ac:dyDescent="0.25">
      <c r="B22" s="94" t="s">
        <v>72</v>
      </c>
      <c r="C22" s="95" t="s">
        <v>51</v>
      </c>
      <c r="D22" s="96" t="s">
        <v>51</v>
      </c>
      <c r="E22" s="97">
        <v>0</v>
      </c>
      <c r="F22" s="97">
        <v>0</v>
      </c>
      <c r="G22" s="97">
        <v>0</v>
      </c>
      <c r="H22" s="98">
        <v>0</v>
      </c>
      <c r="I22" s="97">
        <v>0</v>
      </c>
      <c r="J22" s="99">
        <v>0</v>
      </c>
      <c r="K22" s="97">
        <v>0</v>
      </c>
      <c r="L22" s="97">
        <v>0</v>
      </c>
      <c r="M22" s="97">
        <v>0</v>
      </c>
      <c r="N22" s="136" t="s">
        <v>51</v>
      </c>
      <c r="O22" s="125" t="s">
        <v>51</v>
      </c>
    </row>
    <row r="23" spans="1:16" s="14" customFormat="1" x14ac:dyDescent="0.25">
      <c r="B23" s="94" t="s">
        <v>23</v>
      </c>
      <c r="C23" s="102" t="s">
        <v>51</v>
      </c>
      <c r="D23" s="103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37" t="s">
        <v>51</v>
      </c>
      <c r="O23" s="126" t="s">
        <v>51</v>
      </c>
    </row>
    <row r="24" spans="1:16" s="14" customFormat="1" x14ac:dyDescent="0.25">
      <c r="B24" s="94" t="s">
        <v>73</v>
      </c>
      <c r="C24" s="102" t="s">
        <v>51</v>
      </c>
      <c r="D24" s="103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37" t="s">
        <v>51</v>
      </c>
      <c r="O24" s="126" t="s">
        <v>51</v>
      </c>
    </row>
    <row r="25" spans="1:16" s="14" customFormat="1" x14ac:dyDescent="0.25">
      <c r="B25" s="94" t="s">
        <v>74</v>
      </c>
      <c r="C25" s="102" t="s">
        <v>51</v>
      </c>
      <c r="D25" s="103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37" t="s">
        <v>51</v>
      </c>
      <c r="O25" s="126" t="s">
        <v>51</v>
      </c>
    </row>
    <row r="26" spans="1:16" s="23" customFormat="1" x14ac:dyDescent="0.25">
      <c r="A26" s="14"/>
      <c r="B26" s="94" t="s">
        <v>25</v>
      </c>
      <c r="C26" s="102" t="s">
        <v>51</v>
      </c>
      <c r="D26" s="103" t="s">
        <v>51</v>
      </c>
      <c r="E26" s="104">
        <v>200</v>
      </c>
      <c r="F26" s="104">
        <v>400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37" t="s">
        <v>51</v>
      </c>
      <c r="O26" s="126" t="s">
        <v>51</v>
      </c>
      <c r="P26" s="14"/>
    </row>
    <row r="27" spans="1:16" s="14" customFormat="1" x14ac:dyDescent="0.25">
      <c r="B27" s="94" t="s">
        <v>75</v>
      </c>
      <c r="C27" s="109" t="s">
        <v>51</v>
      </c>
      <c r="D27" s="110" t="s">
        <v>51</v>
      </c>
      <c r="E27" s="111">
        <v>0</v>
      </c>
      <c r="F27" s="111">
        <v>0</v>
      </c>
      <c r="G27" s="111">
        <v>0</v>
      </c>
      <c r="H27" s="112">
        <v>0</v>
      </c>
      <c r="I27" s="111">
        <v>0</v>
      </c>
      <c r="J27" s="113">
        <v>0</v>
      </c>
      <c r="K27" s="111">
        <v>0</v>
      </c>
      <c r="L27" s="111">
        <v>0</v>
      </c>
      <c r="M27" s="111">
        <v>0</v>
      </c>
      <c r="N27" s="87" t="s">
        <v>51</v>
      </c>
      <c r="O27" s="131" t="s">
        <v>51</v>
      </c>
    </row>
    <row r="28" spans="1:16" s="14" customFormat="1" ht="6" customHeight="1" x14ac:dyDescent="0.25">
      <c r="B28" s="132" t="s">
        <v>51</v>
      </c>
      <c r="C28" s="96" t="s">
        <v>51</v>
      </c>
      <c r="D28" s="96" t="s">
        <v>51</v>
      </c>
      <c r="E28" s="138"/>
      <c r="F28" s="138"/>
      <c r="G28" s="138"/>
      <c r="H28" s="139"/>
      <c r="I28" s="138"/>
      <c r="J28" s="140"/>
      <c r="K28" s="138"/>
      <c r="L28" s="138"/>
      <c r="M28" s="138"/>
      <c r="N28" s="136" t="s">
        <v>51</v>
      </c>
      <c r="O28" s="136" t="s">
        <v>51</v>
      </c>
    </row>
    <row r="29" spans="1:16" s="14" customFormat="1" x14ac:dyDescent="0.25">
      <c r="A29" s="23"/>
      <c r="B29" s="88" t="s">
        <v>59</v>
      </c>
      <c r="C29" s="141" t="s">
        <v>51</v>
      </c>
      <c r="D29" s="141" t="s">
        <v>51</v>
      </c>
      <c r="E29" s="90">
        <v>0</v>
      </c>
      <c r="F29" s="90">
        <v>0</v>
      </c>
      <c r="G29" s="90">
        <v>0</v>
      </c>
      <c r="H29" s="91">
        <v>0</v>
      </c>
      <c r="I29" s="90">
        <v>0</v>
      </c>
      <c r="J29" s="92">
        <v>0</v>
      </c>
      <c r="K29" s="90">
        <v>0</v>
      </c>
      <c r="L29" s="90">
        <v>0</v>
      </c>
      <c r="M29" s="90">
        <v>0</v>
      </c>
      <c r="N29" s="142" t="s">
        <v>51</v>
      </c>
      <c r="O29" s="142" t="s">
        <v>51</v>
      </c>
      <c r="P29" s="23"/>
    </row>
    <row r="30" spans="1:16" s="14" customFormat="1" ht="6" customHeight="1" x14ac:dyDescent="0.25">
      <c r="A30" s="23"/>
      <c r="B30" s="89" t="s">
        <v>51</v>
      </c>
      <c r="C30" s="141" t="s">
        <v>51</v>
      </c>
      <c r="D30" s="141" t="s">
        <v>51</v>
      </c>
      <c r="E30" s="143"/>
      <c r="F30" s="143"/>
      <c r="G30" s="143"/>
      <c r="H30" s="144"/>
      <c r="I30" s="143"/>
      <c r="J30" s="145"/>
      <c r="K30" s="143"/>
      <c r="L30" s="143"/>
      <c r="M30" s="143"/>
      <c r="N30" s="142" t="s">
        <v>51</v>
      </c>
      <c r="O30" s="142" t="s">
        <v>51</v>
      </c>
      <c r="P30" s="23"/>
    </row>
    <row r="31" spans="1:16" s="14" customFormat="1" x14ac:dyDescent="0.25">
      <c r="A31" s="23"/>
      <c r="B31" s="88" t="s">
        <v>60</v>
      </c>
      <c r="C31" s="146" t="s">
        <v>51</v>
      </c>
      <c r="D31" s="147" t="s">
        <v>51</v>
      </c>
      <c r="E31" s="148">
        <f>SUM(E32:E34)</f>
        <v>1290</v>
      </c>
      <c r="F31" s="148">
        <f t="shared" ref="F31:M31" si="4">SUM(F32:F34)</f>
        <v>485</v>
      </c>
      <c r="G31" s="148">
        <f t="shared" si="4"/>
        <v>688</v>
      </c>
      <c r="H31" s="149">
        <f t="shared" si="4"/>
        <v>729</v>
      </c>
      <c r="I31" s="148">
        <f t="shared" si="4"/>
        <v>729</v>
      </c>
      <c r="J31" s="150">
        <f t="shared" si="4"/>
        <v>729</v>
      </c>
      <c r="K31" s="148">
        <f t="shared" si="4"/>
        <v>779</v>
      </c>
      <c r="L31" s="148">
        <f t="shared" si="4"/>
        <v>819</v>
      </c>
      <c r="M31" s="148">
        <f t="shared" si="4"/>
        <v>862</v>
      </c>
      <c r="N31" s="121" t="s">
        <v>51</v>
      </c>
      <c r="O31" s="122" t="s">
        <v>51</v>
      </c>
      <c r="P31" s="23"/>
    </row>
    <row r="32" spans="1:16" s="14" customFormat="1" x14ac:dyDescent="0.25">
      <c r="B32" s="94" t="s">
        <v>76</v>
      </c>
      <c r="C32" s="102" t="s">
        <v>51</v>
      </c>
      <c r="D32" s="95" t="s">
        <v>51</v>
      </c>
      <c r="E32" s="97">
        <v>1290</v>
      </c>
      <c r="F32" s="97">
        <v>485</v>
      </c>
      <c r="G32" s="97">
        <v>688</v>
      </c>
      <c r="H32" s="98">
        <v>729</v>
      </c>
      <c r="I32" s="97">
        <v>729</v>
      </c>
      <c r="J32" s="99">
        <v>729</v>
      </c>
      <c r="K32" s="97">
        <v>779</v>
      </c>
      <c r="L32" s="97">
        <v>819</v>
      </c>
      <c r="M32" s="97">
        <v>862</v>
      </c>
      <c r="N32" s="125" t="s">
        <v>51</v>
      </c>
      <c r="O32" s="126" t="s">
        <v>51</v>
      </c>
    </row>
    <row r="33" spans="1:16" s="23" customFormat="1" x14ac:dyDescent="0.25">
      <c r="A33" s="14"/>
      <c r="B33" s="94" t="s">
        <v>77</v>
      </c>
      <c r="C33" s="102" t="s">
        <v>51</v>
      </c>
      <c r="D33" s="102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26" t="s">
        <v>51</v>
      </c>
      <c r="O33" s="126" t="s">
        <v>51</v>
      </c>
      <c r="P33" s="14"/>
    </row>
    <row r="34" spans="1:16" s="14" customFormat="1" x14ac:dyDescent="0.25">
      <c r="B34" s="94" t="s">
        <v>78</v>
      </c>
      <c r="C34" s="102" t="s">
        <v>51</v>
      </c>
      <c r="D34" s="109" t="s">
        <v>51</v>
      </c>
      <c r="E34" s="111">
        <v>0</v>
      </c>
      <c r="F34" s="111">
        <v>0</v>
      </c>
      <c r="G34" s="111">
        <v>0</v>
      </c>
      <c r="H34" s="112">
        <v>0</v>
      </c>
      <c r="I34" s="111">
        <v>0</v>
      </c>
      <c r="J34" s="113">
        <v>0</v>
      </c>
      <c r="K34" s="111">
        <v>0</v>
      </c>
      <c r="L34" s="111">
        <v>0</v>
      </c>
      <c r="M34" s="111">
        <v>0</v>
      </c>
      <c r="N34" s="131" t="s">
        <v>51</v>
      </c>
      <c r="O34" s="126" t="s">
        <v>51</v>
      </c>
    </row>
    <row r="35" spans="1:16" s="14" customFormat="1" ht="6" customHeight="1" x14ac:dyDescent="0.25">
      <c r="B35" s="132" t="s">
        <v>51</v>
      </c>
      <c r="C35" s="109" t="s">
        <v>51</v>
      </c>
      <c r="D35" s="110" t="s">
        <v>51</v>
      </c>
      <c r="E35" s="151"/>
      <c r="F35" s="151"/>
      <c r="G35" s="151"/>
      <c r="H35" s="152"/>
      <c r="I35" s="151"/>
      <c r="J35" s="153"/>
      <c r="K35" s="151"/>
      <c r="L35" s="151"/>
      <c r="M35" s="151"/>
      <c r="N35" s="87" t="s">
        <v>51</v>
      </c>
      <c r="O35" s="131" t="s">
        <v>51</v>
      </c>
    </row>
    <row r="36" spans="1:16" s="23" customFormat="1" x14ac:dyDescent="0.25">
      <c r="B36" s="88" t="s">
        <v>79</v>
      </c>
      <c r="C36" s="89" t="s">
        <v>51</v>
      </c>
      <c r="D36" s="89" t="s">
        <v>51</v>
      </c>
      <c r="E36" s="90">
        <f>SUM(E37:E38)</f>
        <v>203</v>
      </c>
      <c r="F36" s="90">
        <f t="shared" ref="F36:M36" si="5">SUM(F37:F38)</f>
        <v>0</v>
      </c>
      <c r="G36" s="90">
        <f t="shared" si="5"/>
        <v>250</v>
      </c>
      <c r="H36" s="91">
        <f t="shared" si="5"/>
        <v>264</v>
      </c>
      <c r="I36" s="90">
        <f t="shared" si="5"/>
        <v>264</v>
      </c>
      <c r="J36" s="92">
        <f t="shared" si="5"/>
        <v>264</v>
      </c>
      <c r="K36" s="90">
        <f t="shared" si="5"/>
        <v>273</v>
      </c>
      <c r="L36" s="90">
        <f t="shared" si="5"/>
        <v>295</v>
      </c>
      <c r="M36" s="90">
        <f t="shared" si="5"/>
        <v>311</v>
      </c>
      <c r="N36" s="93" t="s">
        <v>51</v>
      </c>
      <c r="O36" s="93" t="s">
        <v>51</v>
      </c>
    </row>
    <row r="37" spans="1:16" s="14" customFormat="1" x14ac:dyDescent="0.25">
      <c r="B37" s="94" t="s">
        <v>34</v>
      </c>
      <c r="C37" s="95" t="s">
        <v>51</v>
      </c>
      <c r="D37" s="96" t="s">
        <v>51</v>
      </c>
      <c r="E37" s="97">
        <v>0</v>
      </c>
      <c r="F37" s="97">
        <v>0</v>
      </c>
      <c r="G37" s="97">
        <v>0</v>
      </c>
      <c r="H37" s="98">
        <v>0</v>
      </c>
      <c r="I37" s="97">
        <v>0</v>
      </c>
      <c r="J37" s="99">
        <v>0</v>
      </c>
      <c r="K37" s="97">
        <v>0</v>
      </c>
      <c r="L37" s="97">
        <v>0</v>
      </c>
      <c r="M37" s="97">
        <v>0</v>
      </c>
      <c r="N37" s="136" t="s">
        <v>51</v>
      </c>
      <c r="O37" s="125" t="s">
        <v>51</v>
      </c>
    </row>
    <row r="38" spans="1:16" s="14" customFormat="1" x14ac:dyDescent="0.25">
      <c r="B38" s="94" t="s">
        <v>80</v>
      </c>
      <c r="C38" s="109" t="s">
        <v>51</v>
      </c>
      <c r="D38" s="110" t="s">
        <v>51</v>
      </c>
      <c r="E38" s="111">
        <v>203</v>
      </c>
      <c r="F38" s="111">
        <v>0</v>
      </c>
      <c r="G38" s="111">
        <v>250</v>
      </c>
      <c r="H38" s="112">
        <v>264</v>
      </c>
      <c r="I38" s="111">
        <v>264</v>
      </c>
      <c r="J38" s="113">
        <v>264</v>
      </c>
      <c r="K38" s="111">
        <v>273</v>
      </c>
      <c r="L38" s="111">
        <v>295</v>
      </c>
      <c r="M38" s="111">
        <v>311</v>
      </c>
      <c r="N38" s="87" t="s">
        <v>51</v>
      </c>
      <c r="O38" s="131" t="s">
        <v>51</v>
      </c>
    </row>
    <row r="39" spans="1:16" s="14" customFormat="1" x14ac:dyDescent="0.25">
      <c r="A39" s="143"/>
      <c r="B39" s="154" t="s">
        <v>62</v>
      </c>
      <c r="C39" s="141" t="s">
        <v>51</v>
      </c>
      <c r="D39" s="141" t="s">
        <v>51</v>
      </c>
      <c r="E39" s="90">
        <v>593</v>
      </c>
      <c r="F39" s="90">
        <v>76</v>
      </c>
      <c r="G39" s="90">
        <v>80</v>
      </c>
      <c r="H39" s="91">
        <v>85</v>
      </c>
      <c r="I39" s="90">
        <v>85</v>
      </c>
      <c r="J39" s="92">
        <v>85</v>
      </c>
      <c r="K39" s="90">
        <v>90</v>
      </c>
      <c r="L39" s="90">
        <v>95</v>
      </c>
      <c r="M39" s="90">
        <v>100</v>
      </c>
      <c r="N39" s="93" t="s">
        <v>51</v>
      </c>
      <c r="O39" s="93" t="s">
        <v>51</v>
      </c>
      <c r="P39" s="23"/>
    </row>
    <row r="40" spans="1:16" s="14" customFormat="1" x14ac:dyDescent="0.25">
      <c r="A40" s="155"/>
      <c r="B40" s="156" t="s">
        <v>63</v>
      </c>
      <c r="C40" s="157" t="s">
        <v>51</v>
      </c>
      <c r="D40" s="157" t="s">
        <v>51</v>
      </c>
      <c r="E40" s="60">
        <f>E4+E9+E21+E29+E31+E36+E39</f>
        <v>2343</v>
      </c>
      <c r="F40" s="60">
        <f t="shared" ref="F40:M40" si="6">F4+F9+F21+F29+F31+F36+F39</f>
        <v>970</v>
      </c>
      <c r="G40" s="60">
        <f t="shared" si="6"/>
        <v>1028</v>
      </c>
      <c r="H40" s="61">
        <f t="shared" si="6"/>
        <v>1090</v>
      </c>
      <c r="I40" s="60">
        <f t="shared" si="6"/>
        <v>1090</v>
      </c>
      <c r="J40" s="62">
        <f t="shared" si="6"/>
        <v>1090</v>
      </c>
      <c r="K40" s="60">
        <f t="shared" si="6"/>
        <v>1155</v>
      </c>
      <c r="L40" s="60">
        <f t="shared" si="6"/>
        <v>1224</v>
      </c>
      <c r="M40" s="60">
        <f t="shared" si="6"/>
        <v>1289</v>
      </c>
      <c r="N40" s="158" t="s">
        <v>51</v>
      </c>
      <c r="O40" s="158" t="s">
        <v>51</v>
      </c>
    </row>
    <row r="41" spans="1:16" s="14" customFormat="1" x14ac:dyDescent="0.25">
      <c r="C41" s="159"/>
      <c r="D41" s="159"/>
      <c r="N41" s="159"/>
      <c r="O41" s="159"/>
    </row>
    <row r="42" spans="1:16" s="14" customFormat="1" x14ac:dyDescent="0.25">
      <c r="C42" s="159"/>
      <c r="D42" s="159"/>
      <c r="N42" s="159"/>
      <c r="O42" s="159"/>
    </row>
    <row r="43" spans="1:16" s="14" customFormat="1" x14ac:dyDescent="0.25">
      <c r="C43" s="159"/>
      <c r="D43" s="159"/>
      <c r="N43" s="159"/>
      <c r="O43" s="159"/>
    </row>
    <row r="44" spans="1:16" s="14" customFormat="1" x14ac:dyDescent="0.25">
      <c r="C44" s="159"/>
      <c r="D44" s="159"/>
      <c r="N44" s="159"/>
      <c r="O44" s="159"/>
    </row>
    <row r="45" spans="1:16" s="14" customFormat="1" x14ac:dyDescent="0.25">
      <c r="C45" s="159"/>
      <c r="D45" s="159"/>
      <c r="N45" s="159"/>
      <c r="O45" s="159"/>
    </row>
    <row r="46" spans="1:16" s="14" customFormat="1" x14ac:dyDescent="0.25">
      <c r="C46" s="159"/>
      <c r="D46" s="159"/>
      <c r="N46" s="159"/>
      <c r="O46" s="159"/>
    </row>
    <row r="47" spans="1:16" s="14" customFormat="1" x14ac:dyDescent="0.25">
      <c r="C47" s="159"/>
      <c r="D47" s="159"/>
      <c r="N47" s="159"/>
      <c r="O47" s="159"/>
    </row>
    <row r="48" spans="1:16" s="14" customFormat="1" x14ac:dyDescent="0.25">
      <c r="C48" s="159"/>
      <c r="D48" s="159"/>
      <c r="N48" s="159"/>
      <c r="O48" s="159"/>
    </row>
    <row r="49" spans="3:15" s="14" customFormat="1" x14ac:dyDescent="0.25">
      <c r="C49" s="159"/>
      <c r="D49" s="159"/>
      <c r="N49" s="159"/>
      <c r="O49" s="159"/>
    </row>
    <row r="50" spans="3:15" s="14" customFormat="1" x14ac:dyDescent="0.25">
      <c r="C50" s="159" t="s">
        <v>51</v>
      </c>
      <c r="D50" s="159" t="s">
        <v>51</v>
      </c>
      <c r="N50" s="159" t="s">
        <v>51</v>
      </c>
      <c r="O50" s="159" t="s">
        <v>51</v>
      </c>
    </row>
    <row r="51" spans="3:15" s="14" customFormat="1" x14ac:dyDescent="0.25">
      <c r="C51" s="159" t="s">
        <v>51</v>
      </c>
      <c r="D51" s="159" t="s">
        <v>51</v>
      </c>
      <c r="N51" s="159" t="s">
        <v>51</v>
      </c>
      <c r="O51" s="159" t="s">
        <v>51</v>
      </c>
    </row>
    <row r="52" spans="3:15" s="14" customFormat="1" x14ac:dyDescent="0.25">
      <c r="C52" s="159" t="s">
        <v>51</v>
      </c>
      <c r="D52" s="159" t="s">
        <v>51</v>
      </c>
      <c r="N52" s="159" t="s">
        <v>51</v>
      </c>
      <c r="O52" s="159" t="s">
        <v>51</v>
      </c>
    </row>
    <row r="53" spans="3:15" s="14" customFormat="1" x14ac:dyDescent="0.25">
      <c r="C53" s="159" t="s">
        <v>51</v>
      </c>
      <c r="D53" s="159" t="s">
        <v>51</v>
      </c>
      <c r="N53" s="159" t="s">
        <v>51</v>
      </c>
      <c r="O53" s="159" t="s">
        <v>51</v>
      </c>
    </row>
    <row r="54" spans="3:15" s="14" customFormat="1" x14ac:dyDescent="0.25">
      <c r="C54" s="159" t="s">
        <v>51</v>
      </c>
      <c r="D54" s="159" t="s">
        <v>51</v>
      </c>
      <c r="N54" s="159" t="s">
        <v>51</v>
      </c>
      <c r="O54" s="159" t="s">
        <v>51</v>
      </c>
    </row>
    <row r="55" spans="3:15" s="14" customFormat="1" x14ac:dyDescent="0.25">
      <c r="C55" s="159" t="s">
        <v>51</v>
      </c>
      <c r="D55" s="159" t="s">
        <v>51</v>
      </c>
      <c r="N55" s="159" t="s">
        <v>51</v>
      </c>
      <c r="O55" s="159" t="s">
        <v>51</v>
      </c>
    </row>
    <row r="56" spans="3:15" s="14" customFormat="1" x14ac:dyDescent="0.25">
      <c r="C56" s="159" t="s">
        <v>51</v>
      </c>
      <c r="D56" s="159" t="s">
        <v>51</v>
      </c>
      <c r="N56" s="159" t="s">
        <v>51</v>
      </c>
      <c r="O56" s="159" t="s">
        <v>51</v>
      </c>
    </row>
    <row r="57" spans="3:15" s="14" customFormat="1" x14ac:dyDescent="0.25">
      <c r="C57" s="159" t="s">
        <v>51</v>
      </c>
      <c r="D57" s="159" t="s">
        <v>51</v>
      </c>
      <c r="N57" s="159" t="s">
        <v>51</v>
      </c>
      <c r="O57" s="159" t="s">
        <v>51</v>
      </c>
    </row>
    <row r="58" spans="3:15" s="14" customFormat="1" x14ac:dyDescent="0.25">
      <c r="C58" s="159" t="s">
        <v>51</v>
      </c>
      <c r="D58" s="159" t="s">
        <v>51</v>
      </c>
      <c r="N58" s="159" t="s">
        <v>51</v>
      </c>
      <c r="O58" s="159" t="s">
        <v>51</v>
      </c>
    </row>
    <row r="59" spans="3:15" s="14" customFormat="1" x14ac:dyDescent="0.25">
      <c r="C59" s="159" t="s">
        <v>51</v>
      </c>
      <c r="D59" s="159" t="s">
        <v>51</v>
      </c>
      <c r="N59" s="159" t="s">
        <v>51</v>
      </c>
      <c r="O59" s="159" t="s">
        <v>51</v>
      </c>
    </row>
    <row r="60" spans="3:15" s="14" customFormat="1" x14ac:dyDescent="0.25">
      <c r="C60" s="159" t="s">
        <v>51</v>
      </c>
      <c r="D60" s="159" t="s">
        <v>51</v>
      </c>
      <c r="N60" s="159" t="s">
        <v>51</v>
      </c>
      <c r="O60" s="159" t="s">
        <v>51</v>
      </c>
    </row>
    <row r="61" spans="3:15" s="14" customFormat="1" x14ac:dyDescent="0.25">
      <c r="C61" s="159" t="s">
        <v>51</v>
      </c>
      <c r="D61" s="159" t="s">
        <v>51</v>
      </c>
      <c r="N61" s="159" t="s">
        <v>51</v>
      </c>
      <c r="O61" s="159" t="s">
        <v>51</v>
      </c>
    </row>
    <row r="62" spans="3:15" s="14" customFormat="1" x14ac:dyDescent="0.25">
      <c r="C62" s="159" t="s">
        <v>51</v>
      </c>
      <c r="D62" s="159" t="s">
        <v>51</v>
      </c>
      <c r="N62" s="159" t="s">
        <v>51</v>
      </c>
      <c r="O62" s="159" t="s">
        <v>51</v>
      </c>
    </row>
    <row r="63" spans="3:15" s="14" customFormat="1" x14ac:dyDescent="0.25">
      <c r="C63" s="159" t="s">
        <v>51</v>
      </c>
      <c r="D63" s="159" t="s">
        <v>51</v>
      </c>
      <c r="N63" s="159" t="s">
        <v>51</v>
      </c>
      <c r="O63" s="159" t="s">
        <v>51</v>
      </c>
    </row>
    <row r="64" spans="3:15" s="14" customFormat="1" x14ac:dyDescent="0.25">
      <c r="C64" s="159" t="s">
        <v>51</v>
      </c>
      <c r="D64" s="159" t="s">
        <v>51</v>
      </c>
      <c r="N64" s="159" t="s">
        <v>51</v>
      </c>
      <c r="O64" s="159" t="s">
        <v>51</v>
      </c>
    </row>
    <row r="65" spans="3:15" s="14" customFormat="1" x14ac:dyDescent="0.25">
      <c r="C65" s="159" t="s">
        <v>51</v>
      </c>
      <c r="D65" s="159" t="s">
        <v>51</v>
      </c>
      <c r="N65" s="159" t="s">
        <v>51</v>
      </c>
      <c r="O65" s="159" t="s">
        <v>51</v>
      </c>
    </row>
    <row r="66" spans="3:15" s="14" customFormat="1" x14ac:dyDescent="0.25">
      <c r="C66" s="159" t="s">
        <v>51</v>
      </c>
      <c r="D66" s="159" t="s">
        <v>51</v>
      </c>
      <c r="N66" s="159" t="s">
        <v>51</v>
      </c>
      <c r="O66" s="159" t="s">
        <v>51</v>
      </c>
    </row>
    <row r="67" spans="3:15" s="14" customFormat="1" x14ac:dyDescent="0.25">
      <c r="C67" s="159" t="s">
        <v>51</v>
      </c>
      <c r="D67" s="159" t="s">
        <v>51</v>
      </c>
      <c r="N67" s="159" t="s">
        <v>51</v>
      </c>
      <c r="O67" s="159" t="s">
        <v>51</v>
      </c>
    </row>
    <row r="68" spans="3:15" s="14" customFormat="1" x14ac:dyDescent="0.25">
      <c r="C68" s="159" t="s">
        <v>51</v>
      </c>
      <c r="D68" s="159" t="s">
        <v>51</v>
      </c>
      <c r="N68" s="159" t="s">
        <v>51</v>
      </c>
      <c r="O68" s="159" t="s">
        <v>51</v>
      </c>
    </row>
    <row r="69" spans="3:15" s="14" customFormat="1" x14ac:dyDescent="0.25">
      <c r="C69" s="159" t="s">
        <v>51</v>
      </c>
      <c r="D69" s="159" t="s">
        <v>51</v>
      </c>
      <c r="N69" s="159" t="s">
        <v>51</v>
      </c>
      <c r="O69" s="159" t="s">
        <v>51</v>
      </c>
    </row>
    <row r="70" spans="3:15" s="14" customFormat="1" x14ac:dyDescent="0.25">
      <c r="C70" s="159" t="s">
        <v>51</v>
      </c>
      <c r="D70" s="159" t="s">
        <v>51</v>
      </c>
      <c r="N70" s="159" t="s">
        <v>51</v>
      </c>
      <c r="O70" s="159" t="s">
        <v>51</v>
      </c>
    </row>
    <row r="71" spans="3:15" s="14" customFormat="1" x14ac:dyDescent="0.25">
      <c r="C71" s="159" t="s">
        <v>51</v>
      </c>
      <c r="D71" s="159" t="s">
        <v>51</v>
      </c>
      <c r="N71" s="159" t="s">
        <v>51</v>
      </c>
      <c r="O71" s="159" t="s">
        <v>51</v>
      </c>
    </row>
    <row r="72" spans="3:15" s="14" customFormat="1" x14ac:dyDescent="0.25">
      <c r="C72" s="159" t="s">
        <v>51</v>
      </c>
      <c r="D72" s="159" t="s">
        <v>51</v>
      </c>
      <c r="N72" s="159" t="s">
        <v>51</v>
      </c>
      <c r="O72" s="159" t="s">
        <v>51</v>
      </c>
    </row>
    <row r="73" spans="3:15" s="14" customFormat="1" x14ac:dyDescent="0.25">
      <c r="C73" s="159" t="s">
        <v>51</v>
      </c>
      <c r="D73" s="159" t="s">
        <v>51</v>
      </c>
      <c r="N73" s="159" t="s">
        <v>51</v>
      </c>
      <c r="O73" s="159" t="s">
        <v>51</v>
      </c>
    </row>
    <row r="74" spans="3:15" s="14" customFormat="1" x14ac:dyDescent="0.25">
      <c r="C74" s="159" t="s">
        <v>51</v>
      </c>
      <c r="D74" s="159" t="s">
        <v>51</v>
      </c>
      <c r="N74" s="159" t="s">
        <v>51</v>
      </c>
      <c r="O74" s="159" t="s">
        <v>51</v>
      </c>
    </row>
    <row r="75" spans="3:15" s="14" customFormat="1" x14ac:dyDescent="0.25">
      <c r="C75" s="159" t="s">
        <v>51</v>
      </c>
      <c r="D75" s="159" t="s">
        <v>51</v>
      </c>
      <c r="N75" s="159" t="s">
        <v>51</v>
      </c>
      <c r="O75" s="159" t="s">
        <v>51</v>
      </c>
    </row>
    <row r="76" spans="3:15" s="14" customFormat="1" x14ac:dyDescent="0.25">
      <c r="C76" s="159" t="s">
        <v>51</v>
      </c>
      <c r="D76" s="159" t="s">
        <v>51</v>
      </c>
      <c r="N76" s="159" t="s">
        <v>51</v>
      </c>
      <c r="O76" s="159" t="s">
        <v>51</v>
      </c>
    </row>
    <row r="77" spans="3:15" s="14" customFormat="1" x14ac:dyDescent="0.25">
      <c r="C77" s="159" t="s">
        <v>51</v>
      </c>
      <c r="D77" s="159" t="s">
        <v>51</v>
      </c>
      <c r="N77" s="159" t="s">
        <v>51</v>
      </c>
      <c r="O77" s="159" t="s">
        <v>51</v>
      </c>
    </row>
    <row r="78" spans="3:15" s="14" customFormat="1" x14ac:dyDescent="0.25">
      <c r="C78" s="159" t="s">
        <v>51</v>
      </c>
      <c r="D78" s="159" t="s">
        <v>51</v>
      </c>
      <c r="N78" s="159" t="s">
        <v>51</v>
      </c>
      <c r="O78" s="159" t="s">
        <v>51</v>
      </c>
    </row>
    <row r="79" spans="3:15" s="14" customFormat="1" x14ac:dyDescent="0.25">
      <c r="C79" s="159" t="s">
        <v>51</v>
      </c>
      <c r="D79" s="159" t="s">
        <v>51</v>
      </c>
      <c r="N79" s="159" t="s">
        <v>51</v>
      </c>
      <c r="O79" s="159" t="s">
        <v>51</v>
      </c>
    </row>
    <row r="80" spans="3:15" s="14" customFormat="1" x14ac:dyDescent="0.25">
      <c r="C80" s="159" t="s">
        <v>51</v>
      </c>
      <c r="D80" s="159" t="s">
        <v>51</v>
      </c>
      <c r="N80" s="159" t="s">
        <v>51</v>
      </c>
      <c r="O80" s="159" t="s">
        <v>51</v>
      </c>
    </row>
    <row r="81" spans="3:15" s="14" customFormat="1" x14ac:dyDescent="0.25">
      <c r="C81" s="159" t="s">
        <v>51</v>
      </c>
      <c r="D81" s="159" t="s">
        <v>51</v>
      </c>
      <c r="N81" s="159" t="s">
        <v>51</v>
      </c>
      <c r="O81" s="159" t="s">
        <v>51</v>
      </c>
    </row>
    <row r="82" spans="3:15" s="14" customFormat="1" x14ac:dyDescent="0.25">
      <c r="C82" s="159" t="s">
        <v>51</v>
      </c>
      <c r="D82" s="159" t="s">
        <v>51</v>
      </c>
      <c r="N82" s="159" t="s">
        <v>51</v>
      </c>
      <c r="O82" s="159" t="s">
        <v>51</v>
      </c>
    </row>
    <row r="83" spans="3:15" s="14" customFormat="1" x14ac:dyDescent="0.25">
      <c r="C83" s="159" t="s">
        <v>51</v>
      </c>
      <c r="D83" s="159" t="s">
        <v>51</v>
      </c>
      <c r="N83" s="159" t="s">
        <v>51</v>
      </c>
      <c r="O83" s="159" t="s">
        <v>51</v>
      </c>
    </row>
    <row r="84" spans="3:15" s="14" customFormat="1" x14ac:dyDescent="0.25">
      <c r="C84" s="159" t="s">
        <v>51</v>
      </c>
      <c r="D84" s="159" t="s">
        <v>51</v>
      </c>
      <c r="N84" s="159" t="s">
        <v>51</v>
      </c>
      <c r="O84" s="159" t="s">
        <v>51</v>
      </c>
    </row>
    <row r="85" spans="3:15" s="14" customFormat="1" x14ac:dyDescent="0.25">
      <c r="C85" s="159" t="s">
        <v>51</v>
      </c>
      <c r="D85" s="159" t="s">
        <v>51</v>
      </c>
      <c r="N85" s="159" t="s">
        <v>51</v>
      </c>
      <c r="O85" s="159" t="s">
        <v>51</v>
      </c>
    </row>
    <row r="86" spans="3:15" s="14" customFormat="1" x14ac:dyDescent="0.25">
      <c r="C86" s="159" t="s">
        <v>51</v>
      </c>
      <c r="D86" s="159" t="s">
        <v>51</v>
      </c>
      <c r="N86" s="159" t="s">
        <v>51</v>
      </c>
      <c r="O86" s="159" t="s">
        <v>51</v>
      </c>
    </row>
    <row r="87" spans="3:15" s="14" customFormat="1" x14ac:dyDescent="0.25">
      <c r="C87" s="159" t="s">
        <v>51</v>
      </c>
      <c r="D87" s="159" t="s">
        <v>51</v>
      </c>
      <c r="N87" s="159" t="s">
        <v>51</v>
      </c>
      <c r="O87" s="159" t="s">
        <v>51</v>
      </c>
    </row>
    <row r="88" spans="3:15" s="14" customFormat="1" x14ac:dyDescent="0.25">
      <c r="C88" s="159" t="s">
        <v>51</v>
      </c>
      <c r="D88" s="159" t="s">
        <v>51</v>
      </c>
      <c r="N88" s="159" t="s">
        <v>51</v>
      </c>
      <c r="O88" s="159" t="s">
        <v>51</v>
      </c>
    </row>
    <row r="89" spans="3:15" s="14" customFormat="1" x14ac:dyDescent="0.25">
      <c r="C89" s="159" t="s">
        <v>51</v>
      </c>
      <c r="D89" s="159" t="s">
        <v>51</v>
      </c>
      <c r="N89" s="159" t="s">
        <v>51</v>
      </c>
      <c r="O89" s="159" t="s">
        <v>51</v>
      </c>
    </row>
    <row r="90" spans="3:15" s="14" customFormat="1" x14ac:dyDescent="0.25">
      <c r="C90" s="159" t="s">
        <v>51</v>
      </c>
      <c r="D90" s="159" t="s">
        <v>51</v>
      </c>
      <c r="N90" s="159" t="s">
        <v>51</v>
      </c>
      <c r="O90" s="159" t="s">
        <v>51</v>
      </c>
    </row>
    <row r="91" spans="3:15" s="14" customFormat="1" x14ac:dyDescent="0.25">
      <c r="C91" s="159" t="s">
        <v>51</v>
      </c>
      <c r="D91" s="159" t="s">
        <v>51</v>
      </c>
      <c r="N91" s="159" t="s">
        <v>51</v>
      </c>
      <c r="O91" s="159" t="s">
        <v>51</v>
      </c>
    </row>
    <row r="92" spans="3:15" s="14" customFormat="1" x14ac:dyDescent="0.25">
      <c r="C92" s="159" t="s">
        <v>51</v>
      </c>
      <c r="D92" s="159" t="s">
        <v>51</v>
      </c>
      <c r="N92" s="159" t="s">
        <v>51</v>
      </c>
      <c r="O92" s="159" t="s">
        <v>51</v>
      </c>
    </row>
    <row r="93" spans="3:15" s="14" customFormat="1" x14ac:dyDescent="0.25">
      <c r="C93" s="159" t="s">
        <v>51</v>
      </c>
      <c r="D93" s="159" t="s">
        <v>51</v>
      </c>
      <c r="N93" s="159" t="s">
        <v>51</v>
      </c>
      <c r="O93" s="159" t="s">
        <v>51</v>
      </c>
    </row>
    <row r="94" spans="3:15" s="14" customFormat="1" x14ac:dyDescent="0.25">
      <c r="C94" s="159" t="s">
        <v>51</v>
      </c>
      <c r="D94" s="159" t="s">
        <v>51</v>
      </c>
      <c r="N94" s="159" t="s">
        <v>51</v>
      </c>
      <c r="O94" s="159" t="s">
        <v>51</v>
      </c>
    </row>
    <row r="95" spans="3:15" s="14" customFormat="1" x14ac:dyDescent="0.25">
      <c r="C95" s="159" t="s">
        <v>51</v>
      </c>
      <c r="D95" s="159" t="s">
        <v>51</v>
      </c>
      <c r="N95" s="159" t="s">
        <v>51</v>
      </c>
      <c r="O95" s="159" t="s">
        <v>51</v>
      </c>
    </row>
    <row r="96" spans="3:15" s="14" customFormat="1" x14ac:dyDescent="0.25">
      <c r="C96" s="159" t="s">
        <v>51</v>
      </c>
      <c r="D96" s="159" t="s">
        <v>51</v>
      </c>
      <c r="N96" s="159" t="s">
        <v>51</v>
      </c>
      <c r="O96" s="159" t="s">
        <v>51</v>
      </c>
    </row>
    <row r="97" spans="3:15" s="14" customFormat="1" x14ac:dyDescent="0.25">
      <c r="C97" s="159" t="s">
        <v>51</v>
      </c>
      <c r="D97" s="159" t="s">
        <v>51</v>
      </c>
      <c r="N97" s="159" t="s">
        <v>51</v>
      </c>
      <c r="O97" s="159" t="s">
        <v>51</v>
      </c>
    </row>
    <row r="98" spans="3:15" s="14" customFormat="1" x14ac:dyDescent="0.25">
      <c r="C98" s="159" t="s">
        <v>51</v>
      </c>
      <c r="D98" s="159" t="s">
        <v>51</v>
      </c>
      <c r="N98" s="159" t="s">
        <v>51</v>
      </c>
      <c r="O98" s="159" t="s">
        <v>51</v>
      </c>
    </row>
    <row r="99" spans="3:15" s="14" customFormat="1" x14ac:dyDescent="0.25">
      <c r="C99" s="159" t="s">
        <v>51</v>
      </c>
      <c r="D99" s="159" t="s">
        <v>51</v>
      </c>
      <c r="N99" s="159" t="s">
        <v>51</v>
      </c>
      <c r="O99" s="159" t="s">
        <v>51</v>
      </c>
    </row>
    <row r="100" spans="3:15" s="14" customFormat="1" x14ac:dyDescent="0.25">
      <c r="C100" s="159" t="s">
        <v>51</v>
      </c>
      <c r="D100" s="159" t="s">
        <v>51</v>
      </c>
      <c r="N100" s="159" t="s">
        <v>51</v>
      </c>
      <c r="O100" s="159" t="s">
        <v>51</v>
      </c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7" width="7.7109375" style="64" customWidth="1"/>
    <col min="8" max="9" width="10.140625" style="64" customWidth="1"/>
    <col min="10" max="13" width="7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140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172836</v>
      </c>
      <c r="F4" s="90">
        <f t="shared" ref="F4:M4" si="0">F5+F8+F47</f>
        <v>169651</v>
      </c>
      <c r="G4" s="90">
        <f t="shared" si="0"/>
        <v>202829</v>
      </c>
      <c r="H4" s="91">
        <f t="shared" si="0"/>
        <v>199363</v>
      </c>
      <c r="I4" s="90">
        <f t="shared" si="0"/>
        <v>206182</v>
      </c>
      <c r="J4" s="92">
        <f t="shared" si="0"/>
        <v>208131</v>
      </c>
      <c r="K4" s="90">
        <f t="shared" si="0"/>
        <v>230735</v>
      </c>
      <c r="L4" s="90">
        <f t="shared" si="0"/>
        <v>237165</v>
      </c>
      <c r="M4" s="90">
        <f t="shared" si="0"/>
        <v>250777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68304</v>
      </c>
      <c r="F5" s="118">
        <f t="shared" ref="F5:M5" si="1">SUM(F6:F7)</f>
        <v>75813</v>
      </c>
      <c r="G5" s="118">
        <f t="shared" si="1"/>
        <v>88047</v>
      </c>
      <c r="H5" s="119">
        <f t="shared" si="1"/>
        <v>112440</v>
      </c>
      <c r="I5" s="118">
        <f t="shared" si="1"/>
        <v>108228</v>
      </c>
      <c r="J5" s="120">
        <f t="shared" si="1"/>
        <v>102283</v>
      </c>
      <c r="K5" s="118">
        <f t="shared" si="1"/>
        <v>132029</v>
      </c>
      <c r="L5" s="118">
        <f t="shared" si="1"/>
        <v>138593</v>
      </c>
      <c r="M5" s="118">
        <f t="shared" si="1"/>
        <v>150789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56992</v>
      </c>
      <c r="F6" s="97">
        <v>63229</v>
      </c>
      <c r="G6" s="97">
        <v>71442</v>
      </c>
      <c r="H6" s="98">
        <v>89885</v>
      </c>
      <c r="I6" s="97">
        <v>86371</v>
      </c>
      <c r="J6" s="99">
        <v>81173</v>
      </c>
      <c r="K6" s="97">
        <v>104366</v>
      </c>
      <c r="L6" s="97">
        <v>110511</v>
      </c>
      <c r="M6" s="97">
        <v>120450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11312</v>
      </c>
      <c r="F7" s="111">
        <v>12584</v>
      </c>
      <c r="G7" s="111">
        <v>16605</v>
      </c>
      <c r="H7" s="112">
        <v>22555</v>
      </c>
      <c r="I7" s="111">
        <v>21857</v>
      </c>
      <c r="J7" s="113">
        <v>21110</v>
      </c>
      <c r="K7" s="111">
        <v>27663</v>
      </c>
      <c r="L7" s="111">
        <v>28082</v>
      </c>
      <c r="M7" s="111">
        <v>30339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104532</v>
      </c>
      <c r="F8" s="118">
        <f t="shared" ref="F8:M8" si="2">SUM(F9:F46)</f>
        <v>93838</v>
      </c>
      <c r="G8" s="118">
        <f t="shared" si="2"/>
        <v>114782</v>
      </c>
      <c r="H8" s="119">
        <f t="shared" si="2"/>
        <v>86923</v>
      </c>
      <c r="I8" s="118">
        <f t="shared" si="2"/>
        <v>97954</v>
      </c>
      <c r="J8" s="120">
        <f t="shared" si="2"/>
        <v>105848</v>
      </c>
      <c r="K8" s="118">
        <f t="shared" si="2"/>
        <v>98706</v>
      </c>
      <c r="L8" s="118">
        <f t="shared" si="2"/>
        <v>98572</v>
      </c>
      <c r="M8" s="118">
        <f t="shared" si="2"/>
        <v>99988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219</v>
      </c>
      <c r="F9" s="97">
        <v>145</v>
      </c>
      <c r="G9" s="97">
        <v>143</v>
      </c>
      <c r="H9" s="98">
        <v>215</v>
      </c>
      <c r="I9" s="97">
        <v>215</v>
      </c>
      <c r="J9" s="99">
        <v>215</v>
      </c>
      <c r="K9" s="97">
        <v>226</v>
      </c>
      <c r="L9" s="97">
        <v>238</v>
      </c>
      <c r="M9" s="97">
        <v>250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334</v>
      </c>
      <c r="F10" s="104">
        <v>2859</v>
      </c>
      <c r="G10" s="104">
        <v>3117</v>
      </c>
      <c r="H10" s="105">
        <v>5938</v>
      </c>
      <c r="I10" s="104">
        <v>5938</v>
      </c>
      <c r="J10" s="106">
        <v>7832</v>
      </c>
      <c r="K10" s="104">
        <v>8530</v>
      </c>
      <c r="L10" s="104">
        <v>9607</v>
      </c>
      <c r="M10" s="104">
        <v>10098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3688</v>
      </c>
      <c r="F11" s="104">
        <v>3669</v>
      </c>
      <c r="G11" s="104">
        <v>3718</v>
      </c>
      <c r="H11" s="105">
        <v>477</v>
      </c>
      <c r="I11" s="104">
        <v>477</v>
      </c>
      <c r="J11" s="106">
        <v>1280</v>
      </c>
      <c r="K11" s="104">
        <v>500</v>
      </c>
      <c r="L11" s="104">
        <v>525</v>
      </c>
      <c r="M11" s="104">
        <v>553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2545</v>
      </c>
      <c r="F12" s="104">
        <v>2679</v>
      </c>
      <c r="G12" s="104">
        <v>4254</v>
      </c>
      <c r="H12" s="105">
        <v>4252</v>
      </c>
      <c r="I12" s="104">
        <v>4632</v>
      </c>
      <c r="J12" s="106">
        <v>4585</v>
      </c>
      <c r="K12" s="104">
        <v>3856</v>
      </c>
      <c r="L12" s="104">
        <v>2937</v>
      </c>
      <c r="M12" s="104">
        <v>2369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681</v>
      </c>
      <c r="F13" s="104">
        <v>672</v>
      </c>
      <c r="G13" s="104">
        <v>692</v>
      </c>
      <c r="H13" s="105">
        <v>640</v>
      </c>
      <c r="I13" s="104">
        <v>859</v>
      </c>
      <c r="J13" s="106">
        <v>640</v>
      </c>
      <c r="K13" s="104">
        <v>672</v>
      </c>
      <c r="L13" s="104">
        <v>706</v>
      </c>
      <c r="M13" s="104">
        <v>743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4585</v>
      </c>
      <c r="F14" s="104">
        <v>3762</v>
      </c>
      <c r="G14" s="104">
        <v>15087</v>
      </c>
      <c r="H14" s="105">
        <v>4579</v>
      </c>
      <c r="I14" s="104">
        <v>5844</v>
      </c>
      <c r="J14" s="106">
        <v>6800</v>
      </c>
      <c r="K14" s="104">
        <v>10223</v>
      </c>
      <c r="L14" s="104">
        <v>7878</v>
      </c>
      <c r="M14" s="104">
        <v>8322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4005</v>
      </c>
      <c r="F15" s="104">
        <v>3476</v>
      </c>
      <c r="G15" s="104">
        <v>3458</v>
      </c>
      <c r="H15" s="105">
        <v>3887</v>
      </c>
      <c r="I15" s="104">
        <v>3887</v>
      </c>
      <c r="J15" s="106">
        <v>4387</v>
      </c>
      <c r="K15" s="104">
        <v>4407</v>
      </c>
      <c r="L15" s="104">
        <v>4943</v>
      </c>
      <c r="M15" s="104">
        <v>4713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25430</v>
      </c>
      <c r="F16" s="104">
        <v>18620</v>
      </c>
      <c r="G16" s="104">
        <v>18677</v>
      </c>
      <c r="H16" s="105">
        <v>3218</v>
      </c>
      <c r="I16" s="104">
        <v>5218</v>
      </c>
      <c r="J16" s="106">
        <v>7159</v>
      </c>
      <c r="K16" s="104">
        <v>9648</v>
      </c>
      <c r="L16" s="104">
        <v>4622</v>
      </c>
      <c r="M16" s="104">
        <v>4227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1692</v>
      </c>
      <c r="F17" s="104">
        <v>1646</v>
      </c>
      <c r="G17" s="104">
        <v>1490</v>
      </c>
      <c r="H17" s="105">
        <v>1643</v>
      </c>
      <c r="I17" s="104">
        <v>2995</v>
      </c>
      <c r="J17" s="106">
        <v>1528</v>
      </c>
      <c r="K17" s="104">
        <v>1408</v>
      </c>
      <c r="L17" s="104">
        <v>2130</v>
      </c>
      <c r="M17" s="104">
        <v>2464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1149</v>
      </c>
      <c r="F21" s="104">
        <v>887</v>
      </c>
      <c r="G21" s="104">
        <v>881</v>
      </c>
      <c r="H21" s="105">
        <v>1040</v>
      </c>
      <c r="I21" s="104">
        <v>1390</v>
      </c>
      <c r="J21" s="106">
        <v>1640</v>
      </c>
      <c r="K21" s="104">
        <v>2391</v>
      </c>
      <c r="L21" s="104">
        <v>1145</v>
      </c>
      <c r="M21" s="104">
        <v>1206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27224</v>
      </c>
      <c r="F22" s="104">
        <v>13605</v>
      </c>
      <c r="G22" s="104">
        <v>12892</v>
      </c>
      <c r="H22" s="105">
        <v>8651</v>
      </c>
      <c r="I22" s="104">
        <v>8901</v>
      </c>
      <c r="J22" s="106">
        <v>11168</v>
      </c>
      <c r="K22" s="104">
        <v>11709</v>
      </c>
      <c r="L22" s="104">
        <v>12104</v>
      </c>
      <c r="M22" s="104">
        <v>13074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6699</v>
      </c>
      <c r="F23" s="104">
        <v>8176</v>
      </c>
      <c r="G23" s="104">
        <v>4601</v>
      </c>
      <c r="H23" s="105">
        <v>6112</v>
      </c>
      <c r="I23" s="104">
        <v>8112</v>
      </c>
      <c r="J23" s="106">
        <v>10456</v>
      </c>
      <c r="K23" s="104">
        <v>3713</v>
      </c>
      <c r="L23" s="104">
        <v>7940</v>
      </c>
      <c r="M23" s="104">
        <v>9113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270</v>
      </c>
      <c r="F24" s="104">
        <v>218</v>
      </c>
      <c r="G24" s="104">
        <v>206</v>
      </c>
      <c r="H24" s="105">
        <v>183</v>
      </c>
      <c r="I24" s="104">
        <v>183</v>
      </c>
      <c r="J24" s="106">
        <v>183</v>
      </c>
      <c r="K24" s="104">
        <v>191</v>
      </c>
      <c r="L24" s="104">
        <v>201</v>
      </c>
      <c r="M24" s="104">
        <v>211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979</v>
      </c>
      <c r="F25" s="104">
        <v>1029</v>
      </c>
      <c r="G25" s="104">
        <v>1275</v>
      </c>
      <c r="H25" s="105">
        <v>1680</v>
      </c>
      <c r="I25" s="104">
        <v>1680</v>
      </c>
      <c r="J25" s="106">
        <v>3335</v>
      </c>
      <c r="K25" s="104">
        <v>1764</v>
      </c>
      <c r="L25" s="104">
        <v>1852</v>
      </c>
      <c r="M25" s="104">
        <v>1950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146</v>
      </c>
      <c r="F29" s="104">
        <v>165</v>
      </c>
      <c r="G29" s="104">
        <v>148</v>
      </c>
      <c r="H29" s="105">
        <v>262</v>
      </c>
      <c r="I29" s="104">
        <v>262</v>
      </c>
      <c r="J29" s="106">
        <v>262</v>
      </c>
      <c r="K29" s="104">
        <v>278</v>
      </c>
      <c r="L29" s="104">
        <v>295</v>
      </c>
      <c r="M29" s="104">
        <v>311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14</v>
      </c>
      <c r="F31" s="104">
        <v>11</v>
      </c>
      <c r="G31" s="104">
        <v>5</v>
      </c>
      <c r="H31" s="105">
        <v>16</v>
      </c>
      <c r="I31" s="104">
        <v>16</v>
      </c>
      <c r="J31" s="106">
        <v>16</v>
      </c>
      <c r="K31" s="104">
        <v>18</v>
      </c>
      <c r="L31" s="104">
        <v>19</v>
      </c>
      <c r="M31" s="104">
        <v>20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60</v>
      </c>
      <c r="F32" s="104">
        <v>9</v>
      </c>
      <c r="G32" s="104">
        <v>8</v>
      </c>
      <c r="H32" s="105">
        <v>34</v>
      </c>
      <c r="I32" s="104">
        <v>34</v>
      </c>
      <c r="J32" s="106">
        <v>34</v>
      </c>
      <c r="K32" s="104">
        <v>36</v>
      </c>
      <c r="L32" s="104">
        <v>38</v>
      </c>
      <c r="M32" s="104">
        <v>40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375</v>
      </c>
      <c r="F37" s="104">
        <v>368</v>
      </c>
      <c r="G37" s="104">
        <v>274</v>
      </c>
      <c r="H37" s="105">
        <v>519</v>
      </c>
      <c r="I37" s="104">
        <v>519</v>
      </c>
      <c r="J37" s="106">
        <v>519</v>
      </c>
      <c r="K37" s="104">
        <v>749</v>
      </c>
      <c r="L37" s="104">
        <v>445</v>
      </c>
      <c r="M37" s="104">
        <v>416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616</v>
      </c>
      <c r="F38" s="104">
        <v>495</v>
      </c>
      <c r="G38" s="104">
        <v>456</v>
      </c>
      <c r="H38" s="105">
        <v>1053</v>
      </c>
      <c r="I38" s="104">
        <v>1053</v>
      </c>
      <c r="J38" s="106">
        <v>1053</v>
      </c>
      <c r="K38" s="104">
        <v>1232</v>
      </c>
      <c r="L38" s="104">
        <v>1144</v>
      </c>
      <c r="M38" s="104">
        <v>1017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3979</v>
      </c>
      <c r="F39" s="104">
        <v>4055</v>
      </c>
      <c r="G39" s="104">
        <v>8787</v>
      </c>
      <c r="H39" s="105">
        <v>5416</v>
      </c>
      <c r="I39" s="104">
        <v>5881</v>
      </c>
      <c r="J39" s="106">
        <v>6526</v>
      </c>
      <c r="K39" s="104">
        <v>6182</v>
      </c>
      <c r="L39" s="104">
        <v>7818</v>
      </c>
      <c r="M39" s="104">
        <v>8248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2720</v>
      </c>
      <c r="F40" s="104">
        <v>4882</v>
      </c>
      <c r="G40" s="104">
        <v>4760</v>
      </c>
      <c r="H40" s="105">
        <v>6783</v>
      </c>
      <c r="I40" s="104">
        <v>7483</v>
      </c>
      <c r="J40" s="106">
        <v>8530</v>
      </c>
      <c r="K40" s="104">
        <v>7122</v>
      </c>
      <c r="L40" s="104">
        <v>9455</v>
      </c>
      <c r="M40" s="104">
        <v>6764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39</v>
      </c>
      <c r="F41" s="104">
        <v>1172</v>
      </c>
      <c r="G41" s="104">
        <v>1363</v>
      </c>
      <c r="H41" s="105">
        <v>2378</v>
      </c>
      <c r="I41" s="104">
        <v>2378</v>
      </c>
      <c r="J41" s="106">
        <v>2610</v>
      </c>
      <c r="K41" s="104">
        <v>3008</v>
      </c>
      <c r="L41" s="104">
        <v>3099</v>
      </c>
      <c r="M41" s="104">
        <v>4005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15259</v>
      </c>
      <c r="F42" s="104">
        <v>16390</v>
      </c>
      <c r="G42" s="104">
        <v>23599</v>
      </c>
      <c r="H42" s="105">
        <v>24656</v>
      </c>
      <c r="I42" s="104">
        <v>25756</v>
      </c>
      <c r="J42" s="106">
        <v>21799</v>
      </c>
      <c r="K42" s="104">
        <v>16568</v>
      </c>
      <c r="L42" s="104">
        <v>14691</v>
      </c>
      <c r="M42" s="104">
        <v>14862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467</v>
      </c>
      <c r="F43" s="104">
        <v>456</v>
      </c>
      <c r="G43" s="104">
        <v>352</v>
      </c>
      <c r="H43" s="105">
        <v>311</v>
      </c>
      <c r="I43" s="104">
        <v>311</v>
      </c>
      <c r="J43" s="106">
        <v>311</v>
      </c>
      <c r="K43" s="104">
        <v>326</v>
      </c>
      <c r="L43" s="104">
        <v>342</v>
      </c>
      <c r="M43" s="104">
        <v>360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863</v>
      </c>
      <c r="F44" s="104">
        <v>3437</v>
      </c>
      <c r="G44" s="104">
        <v>3249</v>
      </c>
      <c r="H44" s="105">
        <v>1656</v>
      </c>
      <c r="I44" s="104">
        <v>1656</v>
      </c>
      <c r="J44" s="106">
        <v>1656</v>
      </c>
      <c r="K44" s="104">
        <v>2652</v>
      </c>
      <c r="L44" s="104">
        <v>2736</v>
      </c>
      <c r="M44" s="104">
        <v>2868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485</v>
      </c>
      <c r="F45" s="104">
        <v>945</v>
      </c>
      <c r="G45" s="104">
        <v>1281</v>
      </c>
      <c r="H45" s="105">
        <v>1287</v>
      </c>
      <c r="I45" s="104">
        <v>2237</v>
      </c>
      <c r="J45" s="106">
        <v>1287</v>
      </c>
      <c r="K45" s="104">
        <v>1258</v>
      </c>
      <c r="L45" s="104">
        <v>1621</v>
      </c>
      <c r="M45" s="104">
        <v>1774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9</v>
      </c>
      <c r="F46" s="111">
        <v>10</v>
      </c>
      <c r="G46" s="111">
        <v>9</v>
      </c>
      <c r="H46" s="112">
        <v>37</v>
      </c>
      <c r="I46" s="111">
        <v>37</v>
      </c>
      <c r="J46" s="113">
        <v>37</v>
      </c>
      <c r="K46" s="111">
        <v>39</v>
      </c>
      <c r="L46" s="111">
        <v>41</v>
      </c>
      <c r="M46" s="111">
        <v>10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30167</v>
      </c>
      <c r="F51" s="90">
        <f t="shared" ref="F51:M51" si="4">F52+F59+F62+F63+F64+F72+F73</f>
        <v>17343</v>
      </c>
      <c r="G51" s="90">
        <f t="shared" si="4"/>
        <v>24484</v>
      </c>
      <c r="H51" s="91">
        <f t="shared" si="4"/>
        <v>36904</v>
      </c>
      <c r="I51" s="90">
        <f t="shared" si="4"/>
        <v>37756</v>
      </c>
      <c r="J51" s="92">
        <f t="shared" si="4"/>
        <v>37756</v>
      </c>
      <c r="K51" s="90">
        <f t="shared" si="4"/>
        <v>37894</v>
      </c>
      <c r="L51" s="90">
        <f t="shared" si="4"/>
        <v>38893</v>
      </c>
      <c r="M51" s="90">
        <f t="shared" si="4"/>
        <v>40954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8">
        <f>SUM(E57:E58)</f>
        <v>0</v>
      </c>
      <c r="F56" s="118">
        <f t="shared" ref="F56:M56" si="7">SUM(F57:F58)</f>
        <v>0</v>
      </c>
      <c r="G56" s="118">
        <f t="shared" si="7"/>
        <v>0</v>
      </c>
      <c r="H56" s="119">
        <f t="shared" si="7"/>
        <v>0</v>
      </c>
      <c r="I56" s="118">
        <f t="shared" si="7"/>
        <v>0</v>
      </c>
      <c r="J56" s="120">
        <f t="shared" si="7"/>
        <v>0</v>
      </c>
      <c r="K56" s="118">
        <f t="shared" si="7"/>
        <v>0</v>
      </c>
      <c r="L56" s="118">
        <f t="shared" si="7"/>
        <v>0</v>
      </c>
      <c r="M56" s="118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6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30167</v>
      </c>
      <c r="F72" s="104">
        <v>17343</v>
      </c>
      <c r="G72" s="104">
        <v>24484</v>
      </c>
      <c r="H72" s="105">
        <v>36904</v>
      </c>
      <c r="I72" s="104">
        <v>37756</v>
      </c>
      <c r="J72" s="106">
        <v>37756</v>
      </c>
      <c r="K72" s="104">
        <v>37894</v>
      </c>
      <c r="L72" s="104">
        <v>38893</v>
      </c>
      <c r="M72" s="104">
        <v>40954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18062</v>
      </c>
      <c r="F77" s="90">
        <f t="shared" ref="F77:M77" si="13">F78+F81+F84+F85+F86+F87+F88</f>
        <v>3704</v>
      </c>
      <c r="G77" s="90">
        <f t="shared" si="13"/>
        <v>2794</v>
      </c>
      <c r="H77" s="91">
        <f t="shared" si="13"/>
        <v>7167</v>
      </c>
      <c r="I77" s="90">
        <f t="shared" si="13"/>
        <v>7467</v>
      </c>
      <c r="J77" s="92">
        <f t="shared" si="13"/>
        <v>5518</v>
      </c>
      <c r="K77" s="90">
        <f t="shared" si="13"/>
        <v>4859</v>
      </c>
      <c r="L77" s="90">
        <f t="shared" si="13"/>
        <v>6295</v>
      </c>
      <c r="M77" s="90">
        <f t="shared" si="13"/>
        <v>6629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5090</v>
      </c>
      <c r="F81" s="104">
        <f t="shared" ref="F81:M81" si="15">SUM(F82:F83)</f>
        <v>3496</v>
      </c>
      <c r="G81" s="104">
        <f t="shared" si="15"/>
        <v>2794</v>
      </c>
      <c r="H81" s="105">
        <f t="shared" si="15"/>
        <v>7167</v>
      </c>
      <c r="I81" s="104">
        <f t="shared" si="15"/>
        <v>6867</v>
      </c>
      <c r="J81" s="106">
        <f t="shared" si="15"/>
        <v>5518</v>
      </c>
      <c r="K81" s="104">
        <f t="shared" si="15"/>
        <v>4334</v>
      </c>
      <c r="L81" s="104">
        <f t="shared" si="15"/>
        <v>5744</v>
      </c>
      <c r="M81" s="104">
        <f t="shared" si="15"/>
        <v>6049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300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5090</v>
      </c>
      <c r="F83" s="111">
        <v>3496</v>
      </c>
      <c r="G83" s="111">
        <v>2794</v>
      </c>
      <c r="H83" s="112">
        <v>7167</v>
      </c>
      <c r="I83" s="111">
        <v>6567</v>
      </c>
      <c r="J83" s="113">
        <v>5518</v>
      </c>
      <c r="K83" s="111">
        <v>4334</v>
      </c>
      <c r="L83" s="111">
        <v>5744</v>
      </c>
      <c r="M83" s="111">
        <v>6049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12972</v>
      </c>
      <c r="F88" s="104">
        <v>208</v>
      </c>
      <c r="G88" s="104">
        <v>0</v>
      </c>
      <c r="H88" s="105">
        <v>0</v>
      </c>
      <c r="I88" s="104">
        <v>600</v>
      </c>
      <c r="J88" s="106">
        <v>0</v>
      </c>
      <c r="K88" s="104">
        <v>525</v>
      </c>
      <c r="L88" s="104">
        <v>551</v>
      </c>
      <c r="M88" s="104">
        <v>580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941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221065</v>
      </c>
      <c r="F92" s="60">
        <f t="shared" ref="F92:M92" si="16">F4+F51+F77+F90</f>
        <v>190698</v>
      </c>
      <c r="G92" s="60">
        <f t="shared" si="16"/>
        <v>231048</v>
      </c>
      <c r="H92" s="61">
        <f t="shared" si="16"/>
        <v>243434</v>
      </c>
      <c r="I92" s="60">
        <f t="shared" si="16"/>
        <v>251405</v>
      </c>
      <c r="J92" s="62">
        <f t="shared" si="16"/>
        <v>251405</v>
      </c>
      <c r="K92" s="60">
        <f t="shared" si="16"/>
        <v>273488</v>
      </c>
      <c r="L92" s="60">
        <f t="shared" si="16"/>
        <v>282353</v>
      </c>
      <c r="M92" s="60">
        <f t="shared" si="16"/>
        <v>298360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C.2</vt:lpstr>
      <vt:lpstr>L.3</vt:lpstr>
      <vt:lpstr>L.4</vt:lpstr>
      <vt:lpstr>C.3.1</vt:lpstr>
      <vt:lpstr>C.4.1</vt:lpstr>
      <vt:lpstr>C.3.2</vt:lpstr>
      <vt:lpstr>C.4.2</vt:lpstr>
      <vt:lpstr>B.1</vt:lpstr>
      <vt:lpstr>B.2</vt:lpstr>
      <vt:lpstr>B.2.1</vt:lpstr>
      <vt:lpstr>B.2.2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2014-05-29T13:15:45Z</dcterms:created>
  <dcterms:modified xsi:type="dcterms:W3CDTF">2014-05-30T09:44:09Z</dcterms:modified>
</cp:coreProperties>
</file>